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030" activeTab="1"/>
  </bookViews>
  <sheets>
    <sheet name="Rekapitulácia" sheetId="1" r:id="rId1"/>
    <sheet name="Krycí list stavby" sheetId="2" r:id="rId2"/>
    <sheet name="Kryci_list 4557" sheetId="3" r:id="rId3"/>
    <sheet name="Rekap 4557" sheetId="4" r:id="rId4"/>
    <sheet name="SO 4557" sheetId="5" r:id="rId5"/>
  </sheets>
  <definedNames>
    <definedName name="_xlnm.Print_Titles" localSheetId="3">'Rekap 4557'!$9:$9</definedName>
    <definedName name="_xlnm.Print_Titles" localSheetId="4">'SO 4557'!$8:$8</definedName>
  </definedNames>
  <calcPr calcId="144525"/>
</workbook>
</file>

<file path=xl/calcChain.xml><?xml version="1.0" encoding="utf-8"?>
<calcChain xmlns="http://schemas.openxmlformats.org/spreadsheetml/2006/main">
  <c r="J26" i="2" l="1"/>
  <c r="J24" i="2"/>
  <c r="F24" i="2"/>
  <c r="J23" i="2"/>
  <c r="F23" i="2"/>
  <c r="J22" i="2"/>
  <c r="F22" i="2"/>
  <c r="J28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B9" i="1"/>
  <c r="I29" i="2" s="1"/>
  <c r="J29" i="2" s="1"/>
  <c r="G8" i="1"/>
  <c r="F8" i="1"/>
  <c r="E8" i="1"/>
  <c r="D8" i="1"/>
  <c r="C8" i="1"/>
  <c r="B8" i="1"/>
  <c r="G7" i="1"/>
  <c r="C7" i="1"/>
  <c r="E7" i="1"/>
  <c r="J17" i="3"/>
  <c r="K7" i="1"/>
  <c r="B7" i="1"/>
  <c r="I30" i="3"/>
  <c r="J30" i="3" s="1"/>
  <c r="Z58" i="5"/>
  <c r="S55" i="5"/>
  <c r="S57" i="5" s="1"/>
  <c r="E24" i="4" s="1"/>
  <c r="V55" i="5"/>
  <c r="F23" i="4" s="1"/>
  <c r="K54" i="5"/>
  <c r="J54" i="5"/>
  <c r="M54" i="5"/>
  <c r="L54" i="5"/>
  <c r="I54" i="5"/>
  <c r="K53" i="5"/>
  <c r="J53" i="5"/>
  <c r="M53" i="5"/>
  <c r="L53" i="5"/>
  <c r="I53" i="5"/>
  <c r="K52" i="5"/>
  <c r="J52" i="5"/>
  <c r="M52" i="5"/>
  <c r="L52" i="5"/>
  <c r="I52" i="5"/>
  <c r="K51" i="5"/>
  <c r="J51" i="5"/>
  <c r="M51" i="5"/>
  <c r="L51" i="5"/>
  <c r="I51" i="5"/>
  <c r="K50" i="5"/>
  <c r="J50" i="5"/>
  <c r="M50" i="5"/>
  <c r="L50" i="5"/>
  <c r="I50" i="5"/>
  <c r="V44" i="5"/>
  <c r="F19" i="4" s="1"/>
  <c r="K43" i="5"/>
  <c r="J43" i="5"/>
  <c r="S43" i="5"/>
  <c r="M43" i="5"/>
  <c r="L43" i="5"/>
  <c r="I43" i="5"/>
  <c r="K42" i="5"/>
  <c r="J42" i="5"/>
  <c r="S42" i="5"/>
  <c r="S44" i="5" s="1"/>
  <c r="E19" i="4" s="1"/>
  <c r="M42" i="5"/>
  <c r="H44" i="5" s="1"/>
  <c r="L42" i="5"/>
  <c r="G44" i="5" s="1"/>
  <c r="I42" i="5"/>
  <c r="I44" i="5" s="1"/>
  <c r="D19" i="4" s="1"/>
  <c r="V39" i="5"/>
  <c r="F18" i="4" s="1"/>
  <c r="K38" i="5"/>
  <c r="J38" i="5"/>
  <c r="M38" i="5"/>
  <c r="L38" i="5"/>
  <c r="I38" i="5"/>
  <c r="K37" i="5"/>
  <c r="J37" i="5"/>
  <c r="S37" i="5"/>
  <c r="S39" i="5" s="1"/>
  <c r="E18" i="4" s="1"/>
  <c r="M37" i="5"/>
  <c r="H39" i="5" s="1"/>
  <c r="L37" i="5"/>
  <c r="G39" i="5" s="1"/>
  <c r="I37" i="5"/>
  <c r="I39" i="5" s="1"/>
  <c r="D18" i="4" s="1"/>
  <c r="V34" i="5"/>
  <c r="F17" i="4" s="1"/>
  <c r="K33" i="5"/>
  <c r="J33" i="5"/>
  <c r="S33" i="5"/>
  <c r="M33" i="5"/>
  <c r="L33" i="5"/>
  <c r="I33" i="5"/>
  <c r="K32" i="5"/>
  <c r="J32" i="5"/>
  <c r="S32" i="5"/>
  <c r="M32" i="5"/>
  <c r="L32" i="5"/>
  <c r="I32" i="5"/>
  <c r="K31" i="5"/>
  <c r="J31" i="5"/>
  <c r="M31" i="5"/>
  <c r="L31" i="5"/>
  <c r="I31" i="5"/>
  <c r="K30" i="5"/>
  <c r="J30" i="5"/>
  <c r="S30" i="5"/>
  <c r="M30" i="5"/>
  <c r="L30" i="5"/>
  <c r="I30" i="5"/>
  <c r="K29" i="5"/>
  <c r="J29" i="5"/>
  <c r="M29" i="5"/>
  <c r="L29" i="5"/>
  <c r="G34" i="5" s="1"/>
  <c r="I29" i="5"/>
  <c r="S23" i="5"/>
  <c r="E13" i="4" s="1"/>
  <c r="V23" i="5"/>
  <c r="F13" i="4" s="1"/>
  <c r="K22" i="5"/>
  <c r="J22" i="5"/>
  <c r="M22" i="5"/>
  <c r="H23" i="5" s="1"/>
  <c r="L22" i="5"/>
  <c r="G23" i="5" s="1"/>
  <c r="I22" i="5"/>
  <c r="I23" i="5" s="1"/>
  <c r="D13" i="4" s="1"/>
  <c r="V19" i="5"/>
  <c r="F12" i="4" s="1"/>
  <c r="K18" i="5"/>
  <c r="J18" i="5"/>
  <c r="M18" i="5"/>
  <c r="L18" i="5"/>
  <c r="I18" i="5"/>
  <c r="K17" i="5"/>
  <c r="J17" i="5"/>
  <c r="S17" i="5"/>
  <c r="S19" i="5" s="1"/>
  <c r="E12" i="4" s="1"/>
  <c r="M17" i="5"/>
  <c r="H19" i="5" s="1"/>
  <c r="L17" i="5"/>
  <c r="G19" i="5" s="1"/>
  <c r="I17" i="5"/>
  <c r="I19" i="5" s="1"/>
  <c r="D12" i="4" s="1"/>
  <c r="V14" i="5"/>
  <c r="V25" i="5" s="1"/>
  <c r="F14" i="4" s="1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K58" i="5" s="1"/>
  <c r="J11" i="5"/>
  <c r="S11" i="5"/>
  <c r="M11" i="5"/>
  <c r="L11" i="5"/>
  <c r="I11" i="5"/>
  <c r="J20" i="3"/>
  <c r="B10" i="1" l="1"/>
  <c r="G9" i="1"/>
  <c r="I14" i="5"/>
  <c r="D11" i="4" s="1"/>
  <c r="M14" i="5"/>
  <c r="C11" i="4" s="1"/>
  <c r="H14" i="5"/>
  <c r="S14" i="5"/>
  <c r="E11" i="4" s="1"/>
  <c r="L19" i="5"/>
  <c r="B12" i="4" s="1"/>
  <c r="M23" i="5"/>
  <c r="C13" i="4" s="1"/>
  <c r="I25" i="5"/>
  <c r="D14" i="4" s="1"/>
  <c r="S25" i="5"/>
  <c r="E14" i="4" s="1"/>
  <c r="I34" i="5"/>
  <c r="D17" i="4" s="1"/>
  <c r="M34" i="5"/>
  <c r="C17" i="4" s="1"/>
  <c r="H34" i="5"/>
  <c r="S34" i="5"/>
  <c r="E17" i="4" s="1"/>
  <c r="L39" i="5"/>
  <c r="B18" i="4" s="1"/>
  <c r="L44" i="5"/>
  <c r="B19" i="4" s="1"/>
  <c r="L46" i="5"/>
  <c r="B20" i="4" s="1"/>
  <c r="D17" i="3" s="1"/>
  <c r="V46" i="5"/>
  <c r="F20" i="4" s="1"/>
  <c r="I55" i="5"/>
  <c r="D23" i="4" s="1"/>
  <c r="H55" i="5"/>
  <c r="M55" i="5"/>
  <c r="C23" i="4" s="1"/>
  <c r="E23" i="4"/>
  <c r="H57" i="5"/>
  <c r="V57" i="5"/>
  <c r="F24" i="4" s="1"/>
  <c r="V58" i="5"/>
  <c r="F26" i="4" s="1"/>
  <c r="L14" i="5"/>
  <c r="B11" i="4" s="1"/>
  <c r="G14" i="5"/>
  <c r="F11" i="4"/>
  <c r="M19" i="5"/>
  <c r="C12" i="4" s="1"/>
  <c r="L23" i="5"/>
  <c r="B13" i="4" s="1"/>
  <c r="L25" i="5"/>
  <c r="B14" i="4" s="1"/>
  <c r="D16" i="3" s="1"/>
  <c r="L34" i="5"/>
  <c r="B17" i="4" s="1"/>
  <c r="M39" i="5"/>
  <c r="C18" i="4" s="1"/>
  <c r="M44" i="5"/>
  <c r="C19" i="4" s="1"/>
  <c r="H46" i="5"/>
  <c r="G55" i="5"/>
  <c r="L55" i="5"/>
  <c r="B23" i="4" s="1"/>
  <c r="F16" i="3"/>
  <c r="G10" i="1" l="1"/>
  <c r="G11" i="1" s="1"/>
  <c r="I30" i="2"/>
  <c r="J30" i="2" s="1"/>
  <c r="J31" i="2" s="1"/>
  <c r="H25" i="5"/>
  <c r="L57" i="5"/>
  <c r="L58" i="5"/>
  <c r="B26" i="4" s="1"/>
  <c r="M57" i="5"/>
  <c r="C24" i="4" s="1"/>
  <c r="E18" i="3" s="1"/>
  <c r="S46" i="5"/>
  <c r="E20" i="4" s="1"/>
  <c r="I46" i="5"/>
  <c r="D20" i="4" s="1"/>
  <c r="F17" i="3" s="1"/>
  <c r="G57" i="5"/>
  <c r="G25" i="5"/>
  <c r="G46" i="5"/>
  <c r="M25" i="5"/>
  <c r="S58" i="5"/>
  <c r="E26" i="4" s="1"/>
  <c r="I57" i="5"/>
  <c r="D24" i="4" s="1"/>
  <c r="F18" i="3" s="1"/>
  <c r="J23" i="3" s="1"/>
  <c r="M46" i="5"/>
  <c r="C20" i="4" s="1"/>
  <c r="E17" i="3" s="1"/>
  <c r="I58" i="5"/>
  <c r="D26" i="4" s="1"/>
  <c r="J24" i="3"/>
  <c r="F23" i="3"/>
  <c r="F22" i="3"/>
  <c r="F20" i="3"/>
  <c r="F24" i="3" l="1"/>
  <c r="J22" i="3"/>
  <c r="M58" i="5"/>
  <c r="C26" i="4" s="1"/>
  <c r="C14" i="4"/>
  <c r="E16" i="3" s="1"/>
  <c r="H58" i="5"/>
  <c r="B24" i="4"/>
  <c r="D18" i="3" s="1"/>
  <c r="G58" i="5"/>
  <c r="J26" i="3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<sst xmlns="http://schemas.openxmlformats.org/spreadsheetml/2006/main" count="283" uniqueCount="152">
  <si>
    <t>Rekapitulácia rozpočtu</t>
  </si>
  <si>
    <t>Stavba STAVEBNÉ ÚPRAVY BUDOVY MATERSKEJ ŠKOLY  HAVAJ okr. Stropkov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</si>
  <si>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</si>
  <si>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</si>
  <si>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</si>
  <si>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</si>
  <si>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</si>
  <si>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</si>
  <si>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</si>
  <si>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</si>
  <si>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</si>
  <si>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</si>
  <si>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STAVEBNÉ ÚPRAVY BUDOVY MŠ</t>
  </si>
  <si>
    <t>Krycí list rozpočtu</t>
  </si>
  <si>
    <t xml:space="preserve">Miesto:  </t>
  </si>
  <si>
    <t>Objekt STAVEBNÉ ÚPRAVY BUDOVY MŠ</t>
  </si>
  <si>
    <t xml:space="preserve">Ks: </t>
  </si>
  <si>
    <t xml:space="preserve">Zákazka: </t>
  </si>
  <si>
    <t>Spracoval: Pavlušová</t>
  </si>
  <si>
    <t xml:space="preserve">Dňa </t>
  </si>
  <si>
    <t>25. 11. 2020</t>
  </si>
  <si>
    <t>Odberateľ: OBEC HAVAJ</t>
  </si>
  <si>
    <t>Projektant: ING. Peter MAGDZIAK PROPET SVIDNÍK</t>
  </si>
  <si>
    <t>Dodávateľ: VÝBEROVÉ KONANIE</t>
  </si>
  <si>
    <t xml:space="preserve">IČO: </t>
  </si>
  <si>
    <t xml:space="preserve">DIČ: </t>
  </si>
  <si>
    <t>IČO: 33109869</t>
  </si>
  <si>
    <t>DIČ: 1024715175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</si>
  <si>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</si>
  <si>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</si>
  <si>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</si>
  <si>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</si>
  <si>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</si>
  <si>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</si>
  <si>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</si>
  <si>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</si>
  <si>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</si>
  <si>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</si>
  <si>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</si>
  <si>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</si>
  <si>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</si>
  <si>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</si>
  <si>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</si>
  <si>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</si>
  <si>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</si>
  <si>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</si>
  <si>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</si>
  <si>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</si>
  <si>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</si>
  <si>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</si>
  <si>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</si>
  <si>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</si>
  <si>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</si>
  <si>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</si>
  <si>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</si>
  <si>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</si>
  <si>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</si>
  <si>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</si>
  <si>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</si>
  <si>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</si>
  <si>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</si>
  <si>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</si>
  <si>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</si>
  <si>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</si>
  <si>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25. 11. 2020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</si>
  <si>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</si>
  <si>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</si>
  <si>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</si>
  <si>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</si>
  <si>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</si>
  <si>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</si>
  <si>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TEPELNÉ BEŽNÝCH STAVEB. KONŠTRUKCIÍ</t>
  </si>
  <si>
    <t>DREVOSTAVBY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</si>
  <si>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</si>
  <si>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</si>
  <si>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</si>
  <si>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</si>
  <si>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</si>
  <si>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</si>
  <si>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</si>
  <si>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</si>
  <si>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</si>
  <si>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</si>
  <si>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</si>
  <si>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</si>
  <si>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</si>
  <si>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</si>
  <si>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</si>
  <si>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Pavlušová</t>
  </si>
  <si>
    <t xml:space="preserve">Dátum: </t>
  </si>
  <si>
    <t>Zákazka STAVEBNÉ ÚPRAVY BUDOVY MATERSKEJ ŠKOLY  HAVAJ okr. Stropkov</t>
  </si>
  <si>
    <t xml:space="preserve"> 14/C 1</t>
  </si>
  <si>
    <t xml:space="preserve"> 611421131</t>
  </si>
  <si>
    <t>Oprava vnútorných vápenných omietok stropov, opravovaná plocha 5 %,štuková</t>
  </si>
  <si>
    <t>m2</t>
  </si>
  <si>
    <t xml:space="preserve"> 612421131</t>
  </si>
  <si>
    <t>Oprava vnútorných vápenných omietok stien, opravovaná plocha do 5 %, štuková</t>
  </si>
  <si>
    <t xml:space="preserve"> 11/A 1</t>
  </si>
  <si>
    <t xml:space="preserve"> 632477005</t>
  </si>
  <si>
    <t>Nivelačná stierka podlahová KNAUF hrúbky 3mm</t>
  </si>
  <si>
    <t xml:space="preserve">  3/A 1</t>
  </si>
  <si>
    <t xml:space="preserve"> 941955002</t>
  </si>
  <si>
    <t>Lešenie ľahké pracovné pomocné, s výškou lešeňovej podlahy nad 1,20 do 1,90 m</t>
  </si>
  <si>
    <t xml:space="preserve"> 952902110</t>
  </si>
  <si>
    <t>Čistenie budov zametaním v miestnostiach, chodbách, na schodišti a na povalách</t>
  </si>
  <si>
    <t xml:space="preserve"> 999281111</t>
  </si>
  <si>
    <t>Presun hmôt pre opravy a údržbu objektov vrátane vonkajších plášťov výšky do 25 m</t>
  </si>
  <si>
    <t>t</t>
  </si>
  <si>
    <t>713/A 1</t>
  </si>
  <si>
    <t xml:space="preserve"> 713111111</t>
  </si>
  <si>
    <t>Montáž tepelnej izolácie pásmi stropov, vrchom - klad. voľne</t>
  </si>
  <si>
    <t xml:space="preserve"> 713191410</t>
  </si>
  <si>
    <t xml:space="preserve">Izolácie tepelné položenie parozábrany z PE fólie </t>
  </si>
  <si>
    <t xml:space="preserve">M2   </t>
  </si>
  <si>
    <t>713/A 5</t>
  </si>
  <si>
    <t xml:space="preserve"> 998713102</t>
  </si>
  <si>
    <t>Presun hmôt pre izolácie tepelné v objektoch výšky nad 6 m do 12 m</t>
  </si>
  <si>
    <t>S/S90</t>
  </si>
  <si>
    <t xml:space="preserve"> 6735222100</t>
  </si>
  <si>
    <t>Fólia JUTAFOL 140 GR/M2</t>
  </si>
  <si>
    <t xml:space="preserve"> 6314150060</t>
  </si>
  <si>
    <t>Nobasil-Knauf Insulation MPN hrúbky 120 mm, doska z minerálnej vlny</t>
  </si>
  <si>
    <t>763/A 2</t>
  </si>
  <si>
    <t xml:space="preserve"> 763135050</t>
  </si>
  <si>
    <t>Rigips Sadrokartónový kazetový podhľad hr. 10 mm</t>
  </si>
  <si>
    <t xml:space="preserve"> 998763301</t>
  </si>
  <si>
    <t>Presun hmôt pre sádrokartónové konštrukcie v objektoch výšky do 7 m</t>
  </si>
  <si>
    <t>784/A 1</t>
  </si>
  <si>
    <t xml:space="preserve"> 784410151</t>
  </si>
  <si>
    <t>Penetrovanie jednonásobné jemnozrnného podkladu do 3,8 m</t>
  </si>
  <si>
    <t xml:space="preserve"> 784452372</t>
  </si>
  <si>
    <t>Maľby z maliarskych zmesí tekutých Primalex, jednofarebné dvojnásobné v miestn. výšky nad 3,80 m</t>
  </si>
  <si>
    <t>921/M21</t>
  </si>
  <si>
    <t xml:space="preserve"> 210200056</t>
  </si>
  <si>
    <t>Svietidlo interierové zabudované štvorcové 600x600, IP 65 žiarivkové</t>
  </si>
  <si>
    <t>kus</t>
  </si>
  <si>
    <t xml:space="preserve"> 210800033</t>
  </si>
  <si>
    <t>Vodič uložený pod omietkou CYKY</t>
  </si>
  <si>
    <t>m</t>
  </si>
  <si>
    <t xml:space="preserve"> 213291000</t>
  </si>
  <si>
    <t>Spracovanie revizie</t>
  </si>
  <si>
    <t>hod</t>
  </si>
  <si>
    <t>S/S30</t>
  </si>
  <si>
    <t xml:space="preserve"> 3410100260</t>
  </si>
  <si>
    <t xml:space="preserve">Cu - Káble pre pevné uloženie CYKY  </t>
  </si>
  <si>
    <t xml:space="preserve"> 3480010690</t>
  </si>
  <si>
    <t xml:space="preserve">Svietidlo  PHILIPS  do podhľadu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</si>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</sst>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86" t="s">
        <v>1</v>
      </c>
      <c r="B4" s="186"/>
      <c r="C4" s="186"/>
      <c r="D4" s="186"/>
      <c r="E4" s="186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4557'!I58-Rekapitulácia!D7</f>
        <v>0</v>
      </c>
      <c r="C7" s="69">
        <f>'Kryci_list 4557'!J26</f>
        <v>0</v>
      </c>
      <c r="D7" s="69">
        <v>0</v>
      </c>
      <c r="E7" s="69">
        <f>'Kryci_list 4557'!J17</f>
        <v>0</v>
      </c>
      <c r="F7" s="69">
        <v>0</v>
      </c>
      <c r="G7" s="69">
        <f>B7+C7+D7+E7+F7</f>
        <v>0</v>
      </c>
      <c r="K7">
        <f>'SO 4557'!K58</f>
        <v>0</v>
      </c>
      <c r="Q7">
        <v>30.126000000000001</v>
      </c>
    </row>
    <row r="8" spans="1:26" x14ac:dyDescent="0.25">
      <c r="A8" s="179" t="s">
        <v>147</v>
      </c>
      <c r="B8" s="180">
        <f>SUM(B7:B7)</f>
        <v>0</v>
      </c>
      <c r="C8" s="180">
        <f>SUM(C7:C7)</f>
        <v>0</v>
      </c>
      <c r="D8" s="180">
        <f>SUM(D7:D7)</f>
        <v>0</v>
      </c>
      <c r="E8" s="180">
        <f>SUM(E7:E7)</f>
        <v>0</v>
      </c>
      <c r="F8" s="180">
        <f>SUM(F7:F7)</f>
        <v>0</v>
      </c>
      <c r="G8" s="180">
        <f>SUM(G7:G7)-SUM(Z7:Z7)</f>
        <v>0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x14ac:dyDescent="0.25">
      <c r="A9" s="177" t="s">
        <v>148</v>
      </c>
      <c r="B9" s="178">
        <f>G8-SUM(Rekapitulácia!K7:'Rekapitulácia'!K7)*1</f>
        <v>0</v>
      </c>
      <c r="C9" s="178"/>
      <c r="D9" s="178"/>
      <c r="E9" s="178"/>
      <c r="F9" s="178"/>
      <c r="G9" s="178">
        <f>ROUND(((ROUND(B9,2)*20)/100),2)*1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x14ac:dyDescent="0.25">
      <c r="A10" s="5" t="s">
        <v>149</v>
      </c>
      <c r="B10" s="175">
        <f>(G8-B9)</f>
        <v>0</v>
      </c>
      <c r="C10" s="175"/>
      <c r="D10" s="175"/>
      <c r="E10" s="175"/>
      <c r="F10" s="175"/>
      <c r="G10" s="175">
        <f>ROUND(((ROUND(B10,2)*0)/100),2)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5" t="s">
        <v>150</v>
      </c>
      <c r="B11" s="175"/>
      <c r="C11" s="175"/>
      <c r="D11" s="175"/>
      <c r="E11" s="175"/>
      <c r="F11" s="175"/>
      <c r="G11" s="175">
        <f>SUM(G8:G10)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0"/>
      <c r="B12" s="176"/>
      <c r="C12" s="176"/>
      <c r="D12" s="176"/>
      <c r="E12" s="176"/>
      <c r="F12" s="176"/>
      <c r="G12" s="176"/>
    </row>
    <row r="13" spans="1:26" x14ac:dyDescent="0.25">
      <c r="A13" s="10"/>
      <c r="B13" s="176"/>
      <c r="C13" s="176"/>
      <c r="D13" s="176"/>
      <c r="E13" s="176"/>
      <c r="F13" s="176"/>
      <c r="G13" s="176"/>
    </row>
    <row r="14" spans="1:26" x14ac:dyDescent="0.25">
      <c r="A14" s="10"/>
      <c r="B14" s="176"/>
      <c r="C14" s="176"/>
      <c r="D14" s="176"/>
      <c r="E14" s="176"/>
      <c r="F14" s="176"/>
      <c r="G14" s="176"/>
    </row>
    <row r="15" spans="1:26" x14ac:dyDescent="0.25">
      <c r="A15" s="10"/>
      <c r="B15" s="176"/>
      <c r="C15" s="176"/>
      <c r="D15" s="176"/>
      <c r="E15" s="176"/>
      <c r="F15" s="176"/>
      <c r="G15" s="176"/>
    </row>
    <row r="16" spans="1:26" x14ac:dyDescent="0.25">
      <c r="A16" s="10"/>
      <c r="B16" s="176"/>
      <c r="C16" s="176"/>
      <c r="D16" s="176"/>
      <c r="E16" s="176"/>
      <c r="F16" s="176"/>
      <c r="G16" s="176"/>
    </row>
    <row r="17" spans="1:7" x14ac:dyDescent="0.25">
      <c r="A17" s="10"/>
      <c r="B17" s="176"/>
      <c r="C17" s="176"/>
      <c r="D17" s="176"/>
      <c r="E17" s="176"/>
      <c r="F17" s="176"/>
      <c r="G17" s="176"/>
    </row>
    <row r="18" spans="1:7" x14ac:dyDescent="0.25">
      <c r="A18" s="10"/>
      <c r="B18" s="176"/>
      <c r="C18" s="176"/>
      <c r="D18" s="176"/>
      <c r="E18" s="176"/>
      <c r="F18" s="176"/>
      <c r="G18" s="176"/>
    </row>
    <row r="19" spans="1:7" x14ac:dyDescent="0.25">
      <c r="A19" s="10"/>
      <c r="B19" s="176"/>
      <c r="C19" s="176"/>
      <c r="D19" s="176"/>
      <c r="E19" s="176"/>
      <c r="F19" s="176"/>
      <c r="G19" s="176"/>
    </row>
    <row r="20" spans="1:7" x14ac:dyDescent="0.25">
      <c r="A20" s="10"/>
      <c r="B20" s="176"/>
      <c r="C20" s="176"/>
      <c r="D20" s="176"/>
      <c r="E20" s="176"/>
      <c r="F20" s="176"/>
      <c r="G20" s="176"/>
    </row>
    <row r="21" spans="1:7" x14ac:dyDescent="0.25">
      <c r="A21" s="10"/>
      <c r="B21" s="176"/>
      <c r="C21" s="176"/>
      <c r="D21" s="176"/>
      <c r="E21" s="176"/>
      <c r="F21" s="176"/>
      <c r="G21" s="176"/>
    </row>
    <row r="22" spans="1:7" x14ac:dyDescent="0.25">
      <c r="A22" s="10"/>
      <c r="B22" s="176"/>
      <c r="C22" s="176"/>
      <c r="D22" s="176"/>
      <c r="E22" s="176"/>
      <c r="F22" s="176"/>
      <c r="G22" s="176"/>
    </row>
    <row r="23" spans="1:7" x14ac:dyDescent="0.25">
      <c r="A23" s="10"/>
      <c r="B23" s="176"/>
      <c r="C23" s="176"/>
      <c r="D23" s="176"/>
      <c r="E23" s="176"/>
      <c r="F23" s="176"/>
      <c r="G23" s="176"/>
    </row>
    <row r="24" spans="1:7" x14ac:dyDescent="0.25">
      <c r="A24" s="10"/>
      <c r="B24" s="176"/>
      <c r="C24" s="176"/>
      <c r="D24" s="176"/>
      <c r="E24" s="176"/>
      <c r="F24" s="176"/>
      <c r="G24" s="176"/>
    </row>
    <row r="25" spans="1:7" x14ac:dyDescent="0.25">
      <c r="A25" s="10"/>
      <c r="B25" s="176"/>
      <c r="C25" s="176"/>
      <c r="D25" s="176"/>
      <c r="E25" s="176"/>
      <c r="F25" s="176"/>
      <c r="G25" s="176"/>
    </row>
    <row r="26" spans="1:7" x14ac:dyDescent="0.25">
      <c r="A26" s="10"/>
      <c r="B26" s="176"/>
      <c r="C26" s="176"/>
      <c r="D26" s="176"/>
      <c r="E26" s="176"/>
      <c r="F26" s="176"/>
      <c r="G26" s="176"/>
    </row>
    <row r="27" spans="1:7" x14ac:dyDescent="0.25">
      <c r="A27" s="10"/>
      <c r="B27" s="176"/>
      <c r="C27" s="176"/>
      <c r="D27" s="176"/>
      <c r="E27" s="176"/>
      <c r="F27" s="176"/>
      <c r="G27" s="176"/>
    </row>
    <row r="28" spans="1:7" x14ac:dyDescent="0.25">
      <c r="A28" s="10"/>
      <c r="B28" s="176"/>
      <c r="C28" s="176"/>
      <c r="D28" s="176"/>
      <c r="E28" s="176"/>
      <c r="F28" s="176"/>
      <c r="G28" s="176"/>
    </row>
    <row r="29" spans="1:7" x14ac:dyDescent="0.25">
      <c r="A29" s="10"/>
      <c r="B29" s="176"/>
      <c r="C29" s="176"/>
      <c r="D29" s="176"/>
      <c r="E29" s="176"/>
      <c r="F29" s="176"/>
      <c r="G29" s="176"/>
    </row>
    <row r="30" spans="1:7" x14ac:dyDescent="0.25">
      <c r="A30" s="10"/>
      <c r="B30" s="176"/>
      <c r="C30" s="176"/>
      <c r="D30" s="176"/>
      <c r="E30" s="176"/>
      <c r="F30" s="176"/>
      <c r="G30" s="176"/>
    </row>
    <row r="31" spans="1:7" x14ac:dyDescent="0.25">
      <c r="A31" s="10"/>
      <c r="B31" s="176"/>
      <c r="C31" s="176"/>
      <c r="D31" s="176"/>
      <c r="E31" s="176"/>
      <c r="F31" s="176"/>
      <c r="G31" s="176"/>
    </row>
    <row r="32" spans="1:7" x14ac:dyDescent="0.25">
      <c r="A32" s="10"/>
      <c r="B32" s="176"/>
      <c r="C32" s="176"/>
      <c r="D32" s="176"/>
      <c r="E32" s="176"/>
      <c r="F32" s="176"/>
      <c r="G32" s="176"/>
    </row>
    <row r="33" spans="1:7" x14ac:dyDescent="0.25">
      <c r="A33" s="10"/>
      <c r="B33" s="176"/>
      <c r="C33" s="176"/>
      <c r="D33" s="176"/>
      <c r="E33" s="176"/>
      <c r="F33" s="176"/>
      <c r="G33" s="176"/>
    </row>
    <row r="34" spans="1:7" x14ac:dyDescent="0.25">
      <c r="A34" s="1"/>
      <c r="B34" s="141"/>
      <c r="C34" s="141"/>
      <c r="D34" s="141"/>
      <c r="E34" s="141"/>
      <c r="F34" s="141"/>
      <c r="G34" s="141"/>
    </row>
    <row r="35" spans="1:7" x14ac:dyDescent="0.25">
      <c r="A35" s="1"/>
      <c r="B35" s="141"/>
      <c r="C35" s="141"/>
      <c r="D35" s="141"/>
      <c r="E35" s="141"/>
      <c r="F35" s="141"/>
      <c r="G35" s="141"/>
    </row>
    <row r="36" spans="1:7" x14ac:dyDescent="0.25">
      <c r="A36" s="1"/>
      <c r="B36" s="141"/>
      <c r="C36" s="141"/>
      <c r="D36" s="141"/>
      <c r="E36" s="141"/>
      <c r="F36" s="141"/>
      <c r="G36" s="141"/>
    </row>
    <row r="37" spans="1:7" x14ac:dyDescent="0.25">
      <c r="A37" s="1"/>
      <c r="B37" s="141"/>
      <c r="C37" s="141"/>
      <c r="D37" s="141"/>
      <c r="E37" s="141"/>
      <c r="F37" s="141"/>
      <c r="G37" s="141"/>
    </row>
    <row r="38" spans="1:7" x14ac:dyDescent="0.25">
      <c r="A38" s="1"/>
      <c r="B38" s="141"/>
      <c r="C38" s="141"/>
      <c r="D38" s="141"/>
      <c r="E38" s="141"/>
      <c r="F38" s="141"/>
      <c r="G38" s="141"/>
    </row>
    <row r="39" spans="1:7" x14ac:dyDescent="0.25">
      <c r="A39" s="1"/>
      <c r="B39" s="141"/>
      <c r="C39" s="141"/>
      <c r="D39" s="141"/>
      <c r="E39" s="141"/>
      <c r="F39" s="141"/>
      <c r="G39" s="141"/>
    </row>
    <row r="40" spans="1:7" x14ac:dyDescent="0.25">
      <c r="A40" s="1"/>
      <c r="B40" s="141"/>
      <c r="C40" s="141"/>
      <c r="D40" s="141"/>
      <c r="E40" s="141"/>
      <c r="F40" s="141"/>
      <c r="G40" s="141"/>
    </row>
    <row r="41" spans="1:7" x14ac:dyDescent="0.25">
      <c r="A41" s="1"/>
      <c r="B41" s="141"/>
      <c r="C41" s="141"/>
      <c r="D41" s="141"/>
      <c r="E41" s="141"/>
      <c r="F41" s="141"/>
      <c r="G41" s="141"/>
    </row>
    <row r="42" spans="1:7" x14ac:dyDescent="0.25">
      <c r="A42" s="1"/>
      <c r="B42" s="141"/>
      <c r="C42" s="141"/>
      <c r="D42" s="141"/>
      <c r="E42" s="141"/>
      <c r="F42" s="141"/>
      <c r="G42" s="141"/>
    </row>
    <row r="43" spans="1:7" x14ac:dyDescent="0.25">
      <c r="A43" s="1"/>
      <c r="B43" s="141"/>
      <c r="C43" s="141"/>
      <c r="D43" s="141"/>
      <c r="E43" s="141"/>
      <c r="F43" s="141"/>
      <c r="G43" s="141"/>
    </row>
    <row r="44" spans="1:7" x14ac:dyDescent="0.25">
      <c r="A44" s="1"/>
      <c r="B44" s="141"/>
      <c r="C44" s="141"/>
      <c r="D44" s="141"/>
      <c r="E44" s="141"/>
      <c r="F44" s="141"/>
      <c r="G44" s="141"/>
    </row>
    <row r="45" spans="1:7" x14ac:dyDescent="0.25">
      <c r="A45" s="1"/>
      <c r="B45" s="141"/>
      <c r="C45" s="141"/>
      <c r="D45" s="141"/>
      <c r="E45" s="141"/>
      <c r="F45" s="141"/>
      <c r="G45" s="141"/>
    </row>
    <row r="46" spans="1:7" x14ac:dyDescent="0.25">
      <c r="A46" s="1"/>
      <c r="B46" s="141"/>
      <c r="C46" s="141"/>
      <c r="D46" s="141"/>
      <c r="E46" s="141"/>
      <c r="F46" s="141"/>
      <c r="G46" s="141"/>
    </row>
    <row r="47" spans="1:7" x14ac:dyDescent="0.25">
      <c r="A47" s="1"/>
      <c r="B47" s="141"/>
      <c r="C47" s="141"/>
      <c r="D47" s="141"/>
      <c r="E47" s="141"/>
      <c r="F47" s="141"/>
      <c r="G47" s="141"/>
    </row>
    <row r="48" spans="1:7" x14ac:dyDescent="0.25">
      <c r="A48" s="1"/>
      <c r="B48" s="141"/>
      <c r="C48" s="141"/>
      <c r="D48" s="141"/>
      <c r="E48" s="141"/>
      <c r="F48" s="141"/>
      <c r="G48" s="141"/>
    </row>
    <row r="49" spans="1:7" x14ac:dyDescent="0.25">
      <c r="A49" s="1"/>
      <c r="B49" s="141"/>
      <c r="C49" s="141"/>
      <c r="D49" s="141"/>
      <c r="E49" s="141"/>
      <c r="F49" s="141"/>
      <c r="G49" s="141"/>
    </row>
    <row r="50" spans="1:7" x14ac:dyDescent="0.25">
      <c r="A50" s="1"/>
      <c r="B50" s="141"/>
      <c r="C50" s="141"/>
      <c r="D50" s="141"/>
      <c r="E50" s="141"/>
      <c r="F50" s="141"/>
      <c r="G50" s="141"/>
    </row>
    <row r="51" spans="1:7" x14ac:dyDescent="0.25">
      <c r="B51" s="174"/>
      <c r="C51" s="174"/>
      <c r="D51" s="174"/>
      <c r="E51" s="174"/>
      <c r="F51" s="174"/>
      <c r="G51" s="174"/>
    </row>
    <row r="52" spans="1:7" x14ac:dyDescent="0.25">
      <c r="B52" s="174"/>
      <c r="C52" s="174"/>
      <c r="D52" s="174"/>
      <c r="E52" s="174"/>
      <c r="F52" s="174"/>
      <c r="G52" s="174"/>
    </row>
    <row r="53" spans="1:7" x14ac:dyDescent="0.25">
      <c r="B53" s="174"/>
      <c r="C53" s="174"/>
      <c r="D53" s="174"/>
      <c r="E53" s="174"/>
      <c r="F53" s="174"/>
      <c r="G53" s="174"/>
    </row>
    <row r="54" spans="1:7" x14ac:dyDescent="0.25">
      <c r="B54" s="174"/>
      <c r="C54" s="174"/>
      <c r="D54" s="174"/>
      <c r="E54" s="174"/>
      <c r="F54" s="174"/>
      <c r="G54" s="174"/>
    </row>
    <row r="55" spans="1:7" x14ac:dyDescent="0.25">
      <c r="B55" s="174"/>
      <c r="C55" s="174"/>
      <c r="D55" s="174"/>
      <c r="E55" s="174"/>
      <c r="F55" s="174"/>
      <c r="G55" s="174"/>
    </row>
    <row r="56" spans="1:7" x14ac:dyDescent="0.25">
      <c r="B56" s="174"/>
      <c r="C56" s="174"/>
      <c r="D56" s="174"/>
      <c r="E56" s="174"/>
      <c r="F56" s="174"/>
      <c r="G56" s="174"/>
    </row>
    <row r="57" spans="1:7" x14ac:dyDescent="0.25">
      <c r="B57" s="174"/>
      <c r="C57" s="174"/>
      <c r="D57" s="174"/>
      <c r="E57" s="174"/>
      <c r="F57" s="174"/>
      <c r="G57" s="174"/>
    </row>
    <row r="58" spans="1:7" x14ac:dyDescent="0.25">
      <c r="B58" s="174"/>
      <c r="C58" s="174"/>
      <c r="D58" s="174"/>
      <c r="E58" s="174"/>
      <c r="F58" s="174"/>
      <c r="G58" s="174"/>
    </row>
    <row r="59" spans="1:7" x14ac:dyDescent="0.25">
      <c r="B59" s="174"/>
      <c r="C59" s="174"/>
      <c r="D59" s="174"/>
      <c r="E59" s="174"/>
      <c r="F59" s="174"/>
      <c r="G59" s="174"/>
    </row>
    <row r="60" spans="1:7" x14ac:dyDescent="0.25">
      <c r="B60" s="174"/>
      <c r="C60" s="174"/>
      <c r="D60" s="174"/>
      <c r="E60" s="174"/>
      <c r="F60" s="174"/>
      <c r="G60" s="174"/>
    </row>
    <row r="61" spans="1:7" x14ac:dyDescent="0.25">
      <c r="B61" s="174"/>
      <c r="C61" s="174"/>
      <c r="D61" s="174"/>
      <c r="E61" s="174"/>
      <c r="F61" s="174"/>
      <c r="G61" s="174"/>
    </row>
    <row r="62" spans="1:7" x14ac:dyDescent="0.25">
      <c r="B62" s="174"/>
      <c r="C62" s="174"/>
      <c r="D62" s="174"/>
      <c r="E62" s="174"/>
      <c r="F62" s="174"/>
      <c r="G62" s="174"/>
    </row>
    <row r="63" spans="1:7" x14ac:dyDescent="0.25">
      <c r="B63" s="174"/>
      <c r="C63" s="174"/>
      <c r="D63" s="174"/>
      <c r="E63" s="174"/>
      <c r="F63" s="174"/>
      <c r="G63" s="174"/>
    </row>
    <row r="64" spans="1:7" x14ac:dyDescent="0.25">
      <c r="B64" s="174"/>
      <c r="C64" s="174"/>
      <c r="D64" s="174"/>
      <c r="E64" s="174"/>
      <c r="F64" s="174"/>
      <c r="G64" s="174"/>
    </row>
    <row r="65" spans="2:7" x14ac:dyDescent="0.25">
      <c r="B65" s="174"/>
      <c r="C65" s="174"/>
      <c r="D65" s="174"/>
      <c r="E65" s="174"/>
      <c r="F65" s="174"/>
      <c r="G65" s="174"/>
    </row>
    <row r="66" spans="2:7" x14ac:dyDescent="0.25">
      <c r="B66" s="174"/>
      <c r="C66" s="174"/>
      <c r="D66" s="174"/>
      <c r="E66" s="174"/>
      <c r="F66" s="174"/>
      <c r="G66" s="174"/>
    </row>
    <row r="67" spans="2:7" x14ac:dyDescent="0.25">
      <c r="B67" s="174"/>
      <c r="C67" s="174"/>
      <c r="D67" s="174"/>
      <c r="E67" s="174"/>
      <c r="F67" s="174"/>
      <c r="G67" s="174"/>
    </row>
    <row r="68" spans="2:7" x14ac:dyDescent="0.25">
      <c r="B68" s="174"/>
      <c r="C68" s="174"/>
      <c r="D68" s="174"/>
      <c r="E68" s="174"/>
      <c r="F68" s="174"/>
      <c r="G68" s="174"/>
    </row>
    <row r="69" spans="2:7" x14ac:dyDescent="0.25">
      <c r="B69" s="174"/>
      <c r="C69" s="174"/>
      <c r="D69" s="174"/>
      <c r="E69" s="174"/>
      <c r="F69" s="174"/>
      <c r="G69" s="174"/>
    </row>
    <row r="70" spans="2:7" x14ac:dyDescent="0.25">
      <c r="B70" s="174"/>
      <c r="C70" s="174"/>
      <c r="D70" s="174"/>
      <c r="E70" s="174"/>
      <c r="F70" s="174"/>
      <c r="G70" s="174"/>
    </row>
    <row r="71" spans="2:7" x14ac:dyDescent="0.25">
      <c r="B71" s="174"/>
      <c r="C71" s="174"/>
      <c r="D71" s="174"/>
      <c r="E71" s="174"/>
      <c r="F71" s="174"/>
      <c r="G71" s="174"/>
    </row>
    <row r="72" spans="2:7" x14ac:dyDescent="0.25">
      <c r="B72" s="174"/>
      <c r="C72" s="174"/>
      <c r="D72" s="174"/>
      <c r="E72" s="174"/>
      <c r="F72" s="174"/>
      <c r="G72" s="174"/>
    </row>
    <row r="73" spans="2:7" x14ac:dyDescent="0.25">
      <c r="B73" s="174"/>
      <c r="C73" s="174"/>
      <c r="D73" s="174"/>
      <c r="E73" s="174"/>
      <c r="F73" s="174"/>
      <c r="G73" s="174"/>
    </row>
    <row r="74" spans="2:7" x14ac:dyDescent="0.25">
      <c r="B74" s="174"/>
      <c r="C74" s="174"/>
      <c r="D74" s="174"/>
      <c r="E74" s="174"/>
      <c r="F74" s="174"/>
      <c r="G74" s="174"/>
    </row>
    <row r="75" spans="2:7" x14ac:dyDescent="0.25">
      <c r="B75" s="174"/>
      <c r="C75" s="174"/>
      <c r="D75" s="174"/>
      <c r="E75" s="174"/>
      <c r="F75" s="174"/>
      <c r="G75" s="174"/>
    </row>
    <row r="76" spans="2:7" x14ac:dyDescent="0.25">
      <c r="B76" s="174"/>
      <c r="C76" s="174"/>
      <c r="D76" s="174"/>
      <c r="E76" s="174"/>
      <c r="F76" s="174"/>
      <c r="G76" s="174"/>
    </row>
    <row r="77" spans="2:7" x14ac:dyDescent="0.25">
      <c r="B77" s="174"/>
      <c r="C77" s="174"/>
      <c r="D77" s="174"/>
      <c r="E77" s="174"/>
      <c r="F77" s="174"/>
      <c r="G77" s="174"/>
    </row>
    <row r="78" spans="2:7" x14ac:dyDescent="0.25">
      <c r="B78" s="174"/>
      <c r="C78" s="174"/>
      <c r="D78" s="174"/>
      <c r="E78" s="174"/>
      <c r="F78" s="174"/>
      <c r="G78" s="174"/>
    </row>
    <row r="79" spans="2:7" x14ac:dyDescent="0.25">
      <c r="B79" s="174"/>
      <c r="C79" s="174"/>
      <c r="D79" s="174"/>
      <c r="E79" s="174"/>
      <c r="F79" s="174"/>
      <c r="G79" s="174"/>
    </row>
    <row r="80" spans="2:7" x14ac:dyDescent="0.25">
      <c r="B80" s="174"/>
      <c r="C80" s="174"/>
      <c r="D80" s="174"/>
      <c r="E80" s="174"/>
      <c r="F80" s="174"/>
      <c r="G80" s="174"/>
    </row>
    <row r="81" spans="2:7" x14ac:dyDescent="0.25">
      <c r="B81" s="174"/>
      <c r="C81" s="174"/>
      <c r="D81" s="174"/>
      <c r="E81" s="174"/>
      <c r="F81" s="174"/>
      <c r="G81" s="174"/>
    </row>
    <row r="82" spans="2:7" x14ac:dyDescent="0.25">
      <c r="B82" s="174"/>
      <c r="C82" s="174"/>
      <c r="D82" s="174"/>
      <c r="E82" s="174"/>
      <c r="F82" s="174"/>
      <c r="G82" s="174"/>
    </row>
    <row r="83" spans="2:7" x14ac:dyDescent="0.25">
      <c r="B83" s="174"/>
      <c r="C83" s="174"/>
      <c r="D83" s="174"/>
      <c r="E83" s="174"/>
      <c r="F83" s="174"/>
      <c r="G83" s="174"/>
    </row>
    <row r="84" spans="2:7" x14ac:dyDescent="0.25">
      <c r="B84" s="174"/>
      <c r="C84" s="174"/>
      <c r="D84" s="174"/>
      <c r="E84" s="174"/>
      <c r="F84" s="174"/>
      <c r="G84" s="174"/>
    </row>
    <row r="85" spans="2:7" x14ac:dyDescent="0.25">
      <c r="B85" s="174"/>
      <c r="C85" s="174"/>
      <c r="D85" s="174"/>
      <c r="E85" s="174"/>
      <c r="F85" s="174"/>
      <c r="G85" s="174"/>
    </row>
    <row r="86" spans="2:7" x14ac:dyDescent="0.25">
      <c r="B86" s="174"/>
      <c r="C86" s="174"/>
      <c r="D86" s="174"/>
      <c r="E86" s="174"/>
      <c r="F86" s="174"/>
      <c r="G86" s="174"/>
    </row>
    <row r="87" spans="2:7" x14ac:dyDescent="0.25">
      <c r="B87" s="174"/>
      <c r="C87" s="174"/>
      <c r="D87" s="174"/>
      <c r="E87" s="174"/>
      <c r="F87" s="174"/>
      <c r="G87" s="174"/>
    </row>
    <row r="88" spans="2:7" x14ac:dyDescent="0.25">
      <c r="B88" s="174"/>
      <c r="C88" s="174"/>
      <c r="D88" s="174"/>
      <c r="E88" s="174"/>
      <c r="F88" s="174"/>
      <c r="G88" s="174"/>
    </row>
    <row r="89" spans="2:7" x14ac:dyDescent="0.25">
      <c r="B89" s="174"/>
      <c r="C89" s="174"/>
      <c r="D89" s="174"/>
      <c r="E89" s="174"/>
      <c r="F89" s="174"/>
      <c r="G89" s="174"/>
    </row>
    <row r="90" spans="2:7" x14ac:dyDescent="0.25">
      <c r="B90" s="174"/>
      <c r="C90" s="174"/>
      <c r="D90" s="174"/>
      <c r="E90" s="174"/>
      <c r="F90" s="174"/>
      <c r="G90" s="174"/>
    </row>
    <row r="91" spans="2:7" x14ac:dyDescent="0.25">
      <c r="B91" s="174"/>
      <c r="C91" s="174"/>
      <c r="D91" s="174"/>
      <c r="E91" s="174"/>
      <c r="F91" s="174"/>
      <c r="G91" s="174"/>
    </row>
    <row r="92" spans="2:7" x14ac:dyDescent="0.25">
      <c r="B92" s="174"/>
      <c r="C92" s="174"/>
      <c r="D92" s="174"/>
      <c r="E92" s="174"/>
      <c r="F92" s="174"/>
      <c r="G92" s="174"/>
    </row>
    <row r="93" spans="2:7" x14ac:dyDescent="0.25">
      <c r="B93" s="174"/>
      <c r="C93" s="174"/>
      <c r="D93" s="174"/>
      <c r="E93" s="174"/>
      <c r="F93" s="174"/>
      <c r="G93" s="174"/>
    </row>
    <row r="94" spans="2:7" x14ac:dyDescent="0.25">
      <c r="B94" s="174"/>
      <c r="C94" s="174"/>
      <c r="D94" s="174"/>
      <c r="E94" s="174"/>
      <c r="F94" s="174"/>
      <c r="G94" s="174"/>
    </row>
    <row r="95" spans="2:7" x14ac:dyDescent="0.25">
      <c r="B95" s="174"/>
      <c r="C95" s="174"/>
      <c r="D95" s="174"/>
      <c r="E95" s="174"/>
      <c r="F95" s="174"/>
      <c r="G95" s="174"/>
    </row>
    <row r="96" spans="2:7" x14ac:dyDescent="0.25">
      <c r="B96" s="174"/>
      <c r="C96" s="174"/>
      <c r="D96" s="174"/>
      <c r="E96" s="174"/>
      <c r="F96" s="174"/>
      <c r="G96" s="174"/>
    </row>
    <row r="97" spans="2:7" x14ac:dyDescent="0.25">
      <c r="B97" s="174"/>
      <c r="C97" s="174"/>
      <c r="D97" s="174"/>
      <c r="E97" s="174"/>
      <c r="F97" s="174"/>
      <c r="G97" s="174"/>
    </row>
    <row r="98" spans="2:7" x14ac:dyDescent="0.25">
      <c r="B98" s="174"/>
      <c r="C98" s="174"/>
      <c r="D98" s="174"/>
      <c r="E98" s="174"/>
      <c r="F98" s="174"/>
      <c r="G98" s="174"/>
    </row>
    <row r="99" spans="2:7" x14ac:dyDescent="0.25">
      <c r="B99" s="174"/>
      <c r="C99" s="174"/>
      <c r="D99" s="174"/>
      <c r="E99" s="174"/>
      <c r="F99" s="174"/>
      <c r="G99" s="174"/>
    </row>
    <row r="100" spans="2:7" x14ac:dyDescent="0.25">
      <c r="B100" s="174"/>
      <c r="C100" s="174"/>
      <c r="D100" s="174"/>
      <c r="E100" s="174"/>
      <c r="F100" s="174"/>
      <c r="G100" s="174"/>
    </row>
    <row r="101" spans="2:7" x14ac:dyDescent="0.25">
      <c r="B101" s="174"/>
      <c r="C101" s="174"/>
      <c r="D101" s="174"/>
      <c r="E101" s="174"/>
      <c r="F101" s="174"/>
      <c r="G101" s="174"/>
    </row>
    <row r="102" spans="2:7" x14ac:dyDescent="0.25">
      <c r="B102" s="174"/>
      <c r="C102" s="174"/>
      <c r="D102" s="174"/>
      <c r="E102" s="174"/>
      <c r="F102" s="174"/>
      <c r="G102" s="174"/>
    </row>
    <row r="103" spans="2:7" x14ac:dyDescent="0.25">
      <c r="B103" s="174"/>
      <c r="C103" s="174"/>
      <c r="D103" s="174"/>
      <c r="E103" s="174"/>
      <c r="F103" s="174"/>
      <c r="G103" s="174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87" t="s">
        <v>1</v>
      </c>
      <c r="C2" s="188"/>
      <c r="D2" s="188"/>
      <c r="E2" s="188"/>
      <c r="F2" s="188"/>
      <c r="G2" s="188"/>
      <c r="H2" s="188"/>
      <c r="I2" s="188"/>
      <c r="J2" s="189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0" t="s">
        <v>21</v>
      </c>
      <c r="C6" s="191"/>
      <c r="D6" s="191"/>
      <c r="E6" s="191"/>
      <c r="F6" s="191"/>
      <c r="G6" s="191"/>
      <c r="H6" s="191"/>
      <c r="I6" s="191"/>
      <c r="J6" s="192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193" t="s">
        <v>22</v>
      </c>
      <c r="C8" s="194"/>
      <c r="D8" s="194"/>
      <c r="E8" s="194"/>
      <c r="F8" s="194"/>
      <c r="G8" s="194"/>
      <c r="H8" s="194"/>
      <c r="I8" s="194"/>
      <c r="J8" s="195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193" t="s">
        <v>23</v>
      </c>
      <c r="C10" s="194"/>
      <c r="D10" s="194"/>
      <c r="E10" s="194"/>
      <c r="F10" s="194"/>
      <c r="G10" s="194"/>
      <c r="H10" s="194"/>
      <c r="I10" s="194"/>
      <c r="J10" s="195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'Kryci_list 4557'!D16</f>
        <v>0</v>
      </c>
      <c r="E16" s="89">
        <f>'Kryci_list 4557'!E16</f>
        <v>0</v>
      </c>
      <c r="F16" s="99">
        <f>'Kryci_list 4557'!F16</f>
        <v>0</v>
      </c>
      <c r="G16" s="52">
        <v>6</v>
      </c>
      <c r="H16" s="108" t="s">
        <v>35</v>
      </c>
      <c r="I16" s="119"/>
      <c r="J16" s="111">
        <f>Rekapitulácia!F8</f>
        <v>0</v>
      </c>
    </row>
    <row r="17" spans="1:10" ht="18" customHeight="1" x14ac:dyDescent="0.25">
      <c r="A17" s="11"/>
      <c r="B17" s="59">
        <v>2</v>
      </c>
      <c r="C17" s="63" t="s">
        <v>30</v>
      </c>
      <c r="D17" s="70">
        <f>'Kryci_list 4557'!D17</f>
        <v>0</v>
      </c>
      <c r="E17" s="68">
        <f>'Kryci_list 4557'!E17</f>
        <v>0</v>
      </c>
      <c r="F17" s="73">
        <f>'Kryci_list 4557'!F17</f>
        <v>0</v>
      </c>
      <c r="G17" s="53">
        <v>7</v>
      </c>
      <c r="H17" s="109" t="s">
        <v>36</v>
      </c>
      <c r="I17" s="119"/>
      <c r="J17" s="112">
        <f>Rekapitulácia!E8</f>
        <v>0</v>
      </c>
    </row>
    <row r="18" spans="1:10" ht="18" customHeight="1" x14ac:dyDescent="0.25">
      <c r="A18" s="11"/>
      <c r="B18" s="60">
        <v>3</v>
      </c>
      <c r="C18" s="64" t="s">
        <v>31</v>
      </c>
      <c r="D18" s="71">
        <f>'Kryci_list 4557'!D18</f>
        <v>0</v>
      </c>
      <c r="E18" s="69">
        <f>'Kryci_list 4557'!E18</f>
        <v>0</v>
      </c>
      <c r="F18" s="74">
        <f>'Kryci_list 4557'!F18</f>
        <v>0</v>
      </c>
      <c r="G18" s="53">
        <v>8</v>
      </c>
      <c r="H18" s="109" t="s">
        <v>37</v>
      </c>
      <c r="I18" s="119"/>
      <c r="J18" s="112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 x14ac:dyDescent="0.3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10" ht="18" customHeight="1" x14ac:dyDescent="0.25">
      <c r="A22" s="11"/>
      <c r="B22" s="52">
        <v>11</v>
      </c>
      <c r="C22" s="55" t="s">
        <v>46</v>
      </c>
      <c r="D22" s="79"/>
      <c r="E22" s="82"/>
      <c r="F22" s="73">
        <f>'Kryci_list 4557'!F22</f>
        <v>0</v>
      </c>
      <c r="G22" s="52">
        <v>16</v>
      </c>
      <c r="H22" s="108" t="s">
        <v>52</v>
      </c>
      <c r="I22" s="119"/>
      <c r="J22" s="111">
        <f>'Kryci_list 4557'!J22</f>
        <v>0</v>
      </c>
    </row>
    <row r="23" spans="1:10" ht="18" customHeight="1" x14ac:dyDescent="0.25">
      <c r="A23" s="11"/>
      <c r="B23" s="53">
        <v>12</v>
      </c>
      <c r="C23" s="56" t="s">
        <v>47</v>
      </c>
      <c r="D23" s="58"/>
      <c r="E23" s="82"/>
      <c r="F23" s="74">
        <f>'Kryci_list 4557'!F23</f>
        <v>0</v>
      </c>
      <c r="G23" s="53">
        <v>17</v>
      </c>
      <c r="H23" s="109" t="s">
        <v>53</v>
      </c>
      <c r="I23" s="119"/>
      <c r="J23" s="112">
        <f>'Kryci_list 4557'!J23</f>
        <v>0</v>
      </c>
    </row>
    <row r="24" spans="1:10" ht="18" customHeight="1" x14ac:dyDescent="0.25">
      <c r="A24" s="11"/>
      <c r="B24" s="53">
        <v>13</v>
      </c>
      <c r="C24" s="56" t="s">
        <v>48</v>
      </c>
      <c r="D24" s="58"/>
      <c r="E24" s="82"/>
      <c r="F24" s="74">
        <f>'Kryci_list 4557'!F24</f>
        <v>0</v>
      </c>
      <c r="G24" s="53">
        <v>18</v>
      </c>
      <c r="H24" s="109" t="s">
        <v>54</v>
      </c>
      <c r="I24" s="119"/>
      <c r="J24" s="112">
        <f>'Kryci_list 4557'!J24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2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 x14ac:dyDescent="0.25">
      <c r="A27" s="11"/>
      <c r="B27" s="94"/>
      <c r="C27" s="133" t="s">
        <v>60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29"/>
      <c r="D31" s="130"/>
      <c r="E31" s="21"/>
      <c r="F31" s="11"/>
      <c r="G31" s="53">
        <v>24</v>
      </c>
      <c r="H31" s="109" t="s">
        <v>43</v>
      </c>
      <c r="I31" s="27"/>
      <c r="J31" s="185">
        <f>SUM(J28:J30)</f>
        <v>0</v>
      </c>
    </row>
    <row r="32" spans="1:10" ht="18" customHeight="1" thickBot="1" x14ac:dyDescent="0.3">
      <c r="A32" s="11"/>
      <c r="B32" s="41"/>
      <c r="C32" s="110"/>
      <c r="D32" s="116"/>
      <c r="E32" s="76"/>
      <c r="F32" s="77"/>
      <c r="G32" s="181" t="s">
        <v>44</v>
      </c>
      <c r="H32" s="182"/>
      <c r="I32" s="183"/>
      <c r="J32" s="184"/>
    </row>
    <row r="33" spans="1:10" ht="18" customHeight="1" thickTop="1" x14ac:dyDescent="0.25">
      <c r="A33" s="11"/>
      <c r="B33" s="94"/>
      <c r="C33" s="95"/>
      <c r="D33" s="131" t="s">
        <v>58</v>
      </c>
      <c r="E33" s="15"/>
      <c r="F33" s="15"/>
      <c r="G33" s="14"/>
      <c r="H33" s="131" t="s">
        <v>59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0" t="s">
        <v>21</v>
      </c>
      <c r="C6" s="191"/>
      <c r="D6" s="191"/>
      <c r="E6" s="191"/>
      <c r="F6" s="191"/>
      <c r="G6" s="191"/>
      <c r="H6" s="191"/>
      <c r="I6" s="191"/>
      <c r="J6" s="192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193" t="s">
        <v>22</v>
      </c>
      <c r="C8" s="194"/>
      <c r="D8" s="194"/>
      <c r="E8" s="194"/>
      <c r="F8" s="194"/>
      <c r="G8" s="194"/>
      <c r="H8" s="194"/>
      <c r="I8" s="194"/>
      <c r="J8" s="195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193" t="s">
        <v>23</v>
      </c>
      <c r="C10" s="194"/>
      <c r="D10" s="194"/>
      <c r="E10" s="194"/>
      <c r="F10" s="194"/>
      <c r="G10" s="194"/>
      <c r="H10" s="194"/>
      <c r="I10" s="194"/>
      <c r="J10" s="195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8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4557'!B14</f>
        <v>0</v>
      </c>
      <c r="E16" s="89">
        <f>'Rekap 4557'!C14</f>
        <v>0</v>
      </c>
      <c r="F16" s="99">
        <f>'Rekap 4557'!D14</f>
        <v>0</v>
      </c>
      <c r="G16" s="52">
        <v>6</v>
      </c>
      <c r="H16" s="108" t="s">
        <v>35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4557'!B20</f>
        <v>0</v>
      </c>
      <c r="E17" s="68">
        <f>'Rekap 4557'!C20</f>
        <v>0</v>
      </c>
      <c r="F17" s="73">
        <f>'Rekap 4557'!D20</f>
        <v>0</v>
      </c>
      <c r="G17" s="53">
        <v>7</v>
      </c>
      <c r="H17" s="109" t="s">
        <v>36</v>
      </c>
      <c r="I17" s="119"/>
      <c r="J17" s="112">
        <f>'SO 4557'!Z58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>
        <f>'Rekap 4557'!B24</f>
        <v>0</v>
      </c>
      <c r="E18" s="69">
        <f>'Rekap 4557'!C24</f>
        <v>0</v>
      </c>
      <c r="F18" s="74">
        <f>'Rekap 4557'!D24</f>
        <v>0</v>
      </c>
      <c r="G18" s="53">
        <v>8</v>
      </c>
      <c r="H18" s="109" t="s">
        <v>37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1"/>
      <c r="G21" s="57" t="s">
        <v>51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60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4557'!K9:'SO 4557'!K57)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42</v>
      </c>
      <c r="I30" s="81">
        <f>SUM('SO 4557'!K9:'SO 4557'!K57)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43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44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58</v>
      </c>
      <c r="E33" s="15"/>
      <c r="F33" s="96"/>
      <c r="G33" s="104">
        <v>26</v>
      </c>
      <c r="H33" s="132" t="s">
        <v>59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99" t="s">
        <v>21</v>
      </c>
      <c r="B1" s="200"/>
      <c r="C1" s="200"/>
      <c r="D1" s="201"/>
      <c r="E1" s="136" t="s">
        <v>18</v>
      </c>
      <c r="F1" s="135"/>
      <c r="W1">
        <v>30.126000000000001</v>
      </c>
    </row>
    <row r="2" spans="1:26" ht="20.100000000000001" customHeight="1" x14ac:dyDescent="0.25">
      <c r="A2" s="199" t="s">
        <v>22</v>
      </c>
      <c r="B2" s="200"/>
      <c r="C2" s="200"/>
      <c r="D2" s="201"/>
      <c r="E2" s="136" t="s">
        <v>16</v>
      </c>
      <c r="F2" s="135"/>
    </row>
    <row r="3" spans="1:26" ht="20.100000000000001" customHeight="1" x14ac:dyDescent="0.25">
      <c r="A3" s="199" t="s">
        <v>23</v>
      </c>
      <c r="B3" s="200"/>
      <c r="C3" s="200"/>
      <c r="D3" s="201"/>
      <c r="E3" s="136" t="s">
        <v>64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15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65</v>
      </c>
      <c r="B8" s="134"/>
      <c r="C8" s="134"/>
      <c r="D8" s="134"/>
      <c r="E8" s="134"/>
      <c r="F8" s="134"/>
    </row>
    <row r="9" spans="1:26" x14ac:dyDescent="0.25">
      <c r="A9" s="139" t="s">
        <v>61</v>
      </c>
      <c r="B9" s="139" t="s">
        <v>55</v>
      </c>
      <c r="C9" s="139" t="s">
        <v>56</v>
      </c>
      <c r="D9" s="139" t="s">
        <v>32</v>
      </c>
      <c r="E9" s="139" t="s">
        <v>62</v>
      </c>
      <c r="F9" s="139" t="s">
        <v>63</v>
      </c>
    </row>
    <row r="10" spans="1:26" x14ac:dyDescent="0.25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67</v>
      </c>
      <c r="B11" s="149">
        <f>'SO 4557'!L14</f>
        <v>0</v>
      </c>
      <c r="C11" s="149">
        <f>'SO 4557'!M14</f>
        <v>0</v>
      </c>
      <c r="D11" s="149">
        <f>'SO 4557'!I14</f>
        <v>0</v>
      </c>
      <c r="E11" s="150">
        <f>'SO 4557'!S14</f>
        <v>0.44</v>
      </c>
      <c r="F11" s="150">
        <f>'SO 4557'!V14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68</v>
      </c>
      <c r="B12" s="149">
        <f>'SO 4557'!L19</f>
        <v>0</v>
      </c>
      <c r="C12" s="149">
        <f>'SO 4557'!M19</f>
        <v>0</v>
      </c>
      <c r="D12" s="149">
        <f>'SO 4557'!I19</f>
        <v>0</v>
      </c>
      <c r="E12" s="150">
        <f>'SO 4557'!S19</f>
        <v>0.12</v>
      </c>
      <c r="F12" s="150">
        <f>'SO 4557'!V19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69</v>
      </c>
      <c r="B13" s="149">
        <f>'SO 4557'!L23</f>
        <v>0</v>
      </c>
      <c r="C13" s="149">
        <f>'SO 4557'!M23</f>
        <v>0</v>
      </c>
      <c r="D13" s="149">
        <f>'SO 4557'!I23</f>
        <v>0</v>
      </c>
      <c r="E13" s="150">
        <f>'SO 4557'!S23</f>
        <v>0</v>
      </c>
      <c r="F13" s="150">
        <f>'SO 4557'!V23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2" t="s">
        <v>66</v>
      </c>
      <c r="B14" s="151">
        <f>'SO 4557'!L25</f>
        <v>0</v>
      </c>
      <c r="C14" s="151">
        <f>'SO 4557'!M25</f>
        <v>0</v>
      </c>
      <c r="D14" s="151">
        <f>'SO 4557'!I25</f>
        <v>0</v>
      </c>
      <c r="E14" s="152">
        <f>'SO 4557'!S25</f>
        <v>0.56000000000000005</v>
      </c>
      <c r="F14" s="152">
        <f>'SO 4557'!V25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"/>
      <c r="B15" s="141"/>
      <c r="C15" s="141"/>
      <c r="D15" s="141"/>
      <c r="E15" s="140"/>
      <c r="F15" s="140"/>
    </row>
    <row r="16" spans="1:26" x14ac:dyDescent="0.25">
      <c r="A16" s="2" t="s">
        <v>70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48" t="s">
        <v>71</v>
      </c>
      <c r="B17" s="149">
        <f>'SO 4557'!L34</f>
        <v>0</v>
      </c>
      <c r="C17" s="149">
        <f>'SO 4557'!M34</f>
        <v>0</v>
      </c>
      <c r="D17" s="149">
        <f>'SO 4557'!I34</f>
        <v>0</v>
      </c>
      <c r="E17" s="150">
        <f>'SO 4557'!S34</f>
        <v>1.92</v>
      </c>
      <c r="F17" s="150">
        <f>'SO 4557'!V34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72</v>
      </c>
      <c r="B18" s="149">
        <f>'SO 4557'!L39</f>
        <v>0</v>
      </c>
      <c r="C18" s="149">
        <f>'SO 4557'!M39</f>
        <v>0</v>
      </c>
      <c r="D18" s="149">
        <f>'SO 4557'!I39</f>
        <v>0</v>
      </c>
      <c r="E18" s="150">
        <f>'SO 4557'!S39</f>
        <v>0.67</v>
      </c>
      <c r="F18" s="150">
        <f>'SO 4557'!V39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73</v>
      </c>
      <c r="B19" s="149">
        <f>'SO 4557'!L44</f>
        <v>0</v>
      </c>
      <c r="C19" s="149">
        <f>'SO 4557'!M44</f>
        <v>0</v>
      </c>
      <c r="D19" s="149">
        <f>'SO 4557'!I44</f>
        <v>0</v>
      </c>
      <c r="E19" s="150">
        <f>'SO 4557'!S44</f>
        <v>0.05</v>
      </c>
      <c r="F19" s="150">
        <f>'SO 4557'!V44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2" t="s">
        <v>70</v>
      </c>
      <c r="B20" s="151">
        <f>'SO 4557'!L46</f>
        <v>0</v>
      </c>
      <c r="C20" s="151">
        <f>'SO 4557'!M46</f>
        <v>0</v>
      </c>
      <c r="D20" s="151">
        <f>'SO 4557'!I46</f>
        <v>0</v>
      </c>
      <c r="E20" s="152">
        <f>'SO 4557'!S46</f>
        <v>2.64</v>
      </c>
      <c r="F20" s="152">
        <f>'SO 4557'!V46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"/>
      <c r="B21" s="141"/>
      <c r="C21" s="141"/>
      <c r="D21" s="141"/>
      <c r="E21" s="140"/>
      <c r="F21" s="140"/>
    </row>
    <row r="22" spans="1:26" x14ac:dyDescent="0.25">
      <c r="A22" s="2" t="s">
        <v>74</v>
      </c>
      <c r="B22" s="151"/>
      <c r="C22" s="149"/>
      <c r="D22" s="149"/>
      <c r="E22" s="150"/>
      <c r="F22" s="150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48" t="s">
        <v>75</v>
      </c>
      <c r="B23" s="149">
        <f>'SO 4557'!L55</f>
        <v>0</v>
      </c>
      <c r="C23" s="149">
        <f>'SO 4557'!M55</f>
        <v>0</v>
      </c>
      <c r="D23" s="149">
        <f>'SO 4557'!I55</f>
        <v>0</v>
      </c>
      <c r="E23" s="150">
        <f>'SO 4557'!S55</f>
        <v>0</v>
      </c>
      <c r="F23" s="150">
        <f>'SO 4557'!V55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2" t="s">
        <v>74</v>
      </c>
      <c r="B24" s="151">
        <f>'SO 4557'!L57</f>
        <v>0</v>
      </c>
      <c r="C24" s="151">
        <f>'SO 4557'!M57</f>
        <v>0</v>
      </c>
      <c r="D24" s="151">
        <f>'SO 4557'!I57</f>
        <v>0</v>
      </c>
      <c r="E24" s="152">
        <f>'SO 4557'!S57</f>
        <v>0</v>
      </c>
      <c r="F24" s="152">
        <f>'SO 4557'!V57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2" t="s">
        <v>76</v>
      </c>
      <c r="B26" s="151">
        <f>'SO 4557'!L58</f>
        <v>0</v>
      </c>
      <c r="C26" s="151">
        <f>'SO 4557'!M58</f>
        <v>0</v>
      </c>
      <c r="D26" s="151">
        <f>'SO 4557'!I58</f>
        <v>0</v>
      </c>
      <c r="E26" s="152">
        <f>'SO 4557'!S58</f>
        <v>3.2</v>
      </c>
      <c r="F26" s="152">
        <f>'SO 4557'!V58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202" t="s">
        <v>21</v>
      </c>
      <c r="C1" s="203"/>
      <c r="D1" s="203"/>
      <c r="E1" s="203"/>
      <c r="F1" s="203"/>
      <c r="G1" s="203"/>
      <c r="H1" s="204"/>
      <c r="I1" s="157" t="s">
        <v>87</v>
      </c>
      <c r="J1" s="156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202" t="s">
        <v>22</v>
      </c>
      <c r="C2" s="203"/>
      <c r="D2" s="203"/>
      <c r="E2" s="203"/>
      <c r="F2" s="203"/>
      <c r="G2" s="203"/>
      <c r="H2" s="204"/>
      <c r="I2" s="157" t="s">
        <v>16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202" t="s">
        <v>23</v>
      </c>
      <c r="C3" s="203"/>
      <c r="D3" s="203"/>
      <c r="E3" s="203"/>
      <c r="F3" s="203"/>
      <c r="G3" s="203"/>
      <c r="H3" s="204"/>
      <c r="I3" s="157" t="s">
        <v>89</v>
      </c>
      <c r="J3" s="156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9" t="s">
        <v>77</v>
      </c>
      <c r="B8" s="159" t="s">
        <v>78</v>
      </c>
      <c r="C8" s="159" t="s">
        <v>79</v>
      </c>
      <c r="D8" s="159" t="s">
        <v>80</v>
      </c>
      <c r="E8" s="159" t="s">
        <v>81</v>
      </c>
      <c r="F8" s="159" t="s">
        <v>82</v>
      </c>
      <c r="G8" s="159" t="s">
        <v>55</v>
      </c>
      <c r="H8" s="159" t="s">
        <v>56</v>
      </c>
      <c r="I8" s="159" t="s">
        <v>83</v>
      </c>
      <c r="J8" s="159"/>
      <c r="K8" s="159"/>
      <c r="L8" s="159"/>
      <c r="M8" s="159"/>
      <c r="N8" s="159"/>
      <c r="O8" s="159"/>
      <c r="P8" s="159" t="s">
        <v>84</v>
      </c>
      <c r="Q8" s="153"/>
      <c r="R8" s="153"/>
      <c r="S8" s="159" t="s">
        <v>85</v>
      </c>
      <c r="T8" s="155"/>
      <c r="U8" s="155"/>
      <c r="V8" s="159" t="s">
        <v>86</v>
      </c>
      <c r="W8" s="154"/>
      <c r="X8" s="154"/>
      <c r="Y8" s="154"/>
      <c r="Z8" s="154"/>
    </row>
    <row r="9" spans="1:26" x14ac:dyDescent="0.25">
      <c r="A9" s="142"/>
      <c r="B9" s="142"/>
      <c r="C9" s="160"/>
      <c r="D9" s="146" t="s">
        <v>66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67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6"/>
      <c r="B11" s="163" t="s">
        <v>91</v>
      </c>
      <c r="C11" s="167" t="s">
        <v>92</v>
      </c>
      <c r="D11" s="163" t="s">
        <v>93</v>
      </c>
      <c r="E11" s="163" t="s">
        <v>94</v>
      </c>
      <c r="F11" s="164">
        <v>64</v>
      </c>
      <c r="G11" s="165">
        <v>0</v>
      </c>
      <c r="H11" s="165">
        <v>0</v>
      </c>
      <c r="I11" s="165">
        <f>ROUND(F11*(G11+H11),2)</f>
        <v>0</v>
      </c>
      <c r="J11" s="163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2">
        <v>2.48E-3</v>
      </c>
      <c r="Q11" s="158"/>
      <c r="R11" s="158">
        <v>2.48E-3</v>
      </c>
      <c r="S11" s="148">
        <f>ROUND(F11*(P11),3)</f>
        <v>0.159</v>
      </c>
      <c r="V11" s="162"/>
      <c r="Z11">
        <v>0</v>
      </c>
    </row>
    <row r="12" spans="1:26" ht="24.95" customHeight="1" x14ac:dyDescent="0.25">
      <c r="A12" s="166"/>
      <c r="B12" s="163" t="s">
        <v>91</v>
      </c>
      <c r="C12" s="167" t="s">
        <v>95</v>
      </c>
      <c r="D12" s="163" t="s">
        <v>96</v>
      </c>
      <c r="E12" s="163" t="s">
        <v>94</v>
      </c>
      <c r="F12" s="164">
        <v>101.458</v>
      </c>
      <c r="G12" s="165">
        <v>0</v>
      </c>
      <c r="H12" s="165">
        <v>0</v>
      </c>
      <c r="I12" s="165">
        <f>ROUND(F12*(G12+H12),2)</f>
        <v>0</v>
      </c>
      <c r="J12" s="163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2">
        <v>2.48E-3</v>
      </c>
      <c r="Q12" s="158"/>
      <c r="R12" s="158">
        <v>2.48E-3</v>
      </c>
      <c r="S12" s="148">
        <f>ROUND(F12*(P12),3)</f>
        <v>0.252</v>
      </c>
      <c r="V12" s="162"/>
      <c r="Z12">
        <v>0</v>
      </c>
    </row>
    <row r="13" spans="1:26" ht="24.95" customHeight="1" x14ac:dyDescent="0.25">
      <c r="A13" s="166"/>
      <c r="B13" s="163" t="s">
        <v>97</v>
      </c>
      <c r="C13" s="167" t="s">
        <v>98</v>
      </c>
      <c r="D13" s="163" t="s">
        <v>99</v>
      </c>
      <c r="E13" s="163" t="s">
        <v>94</v>
      </c>
      <c r="F13" s="164">
        <v>6.4</v>
      </c>
      <c r="G13" s="165">
        <v>0</v>
      </c>
      <c r="H13" s="165">
        <v>0</v>
      </c>
      <c r="I13" s="165">
        <f>ROUND(F13*(G13+H13),2)</f>
        <v>0</v>
      </c>
      <c r="J13" s="163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62">
        <v>4.5999999999999999E-3</v>
      </c>
      <c r="Q13" s="158"/>
      <c r="R13" s="158">
        <v>4.5999999999999999E-3</v>
      </c>
      <c r="S13" s="148">
        <f>ROUND(F13*(P13),3)</f>
        <v>2.9000000000000001E-2</v>
      </c>
      <c r="V13" s="162"/>
      <c r="Z13">
        <v>0</v>
      </c>
    </row>
    <row r="14" spans="1:26" x14ac:dyDescent="0.25">
      <c r="A14" s="148"/>
      <c r="B14" s="148"/>
      <c r="C14" s="148"/>
      <c r="D14" s="148" t="s">
        <v>67</v>
      </c>
      <c r="E14" s="148"/>
      <c r="F14" s="162"/>
      <c r="G14" s="151">
        <f>ROUND((SUM(L10:L13))/1,2)</f>
        <v>0</v>
      </c>
      <c r="H14" s="151">
        <f>ROUND((SUM(M10:M13))/1,2)</f>
        <v>0</v>
      </c>
      <c r="I14" s="151">
        <f>ROUND((SUM(I10:I13))/1,2)</f>
        <v>0</v>
      </c>
      <c r="J14" s="148"/>
      <c r="K14" s="148"/>
      <c r="L14" s="148">
        <f>ROUND((SUM(L10:L13))/1,2)</f>
        <v>0</v>
      </c>
      <c r="M14" s="148">
        <f>ROUND((SUM(M10:M13))/1,2)</f>
        <v>0</v>
      </c>
      <c r="N14" s="148"/>
      <c r="O14" s="148"/>
      <c r="P14" s="168"/>
      <c r="Q14" s="148"/>
      <c r="R14" s="148"/>
      <c r="S14" s="168">
        <f>ROUND((SUM(S10:S13))/1,2)</f>
        <v>0.44</v>
      </c>
      <c r="T14" s="145"/>
      <c r="U14" s="145"/>
      <c r="V14" s="2">
        <f>ROUND((SUM(V10:V13))/1,2)</f>
        <v>0</v>
      </c>
      <c r="W14" s="145"/>
      <c r="X14" s="145"/>
      <c r="Y14" s="145"/>
      <c r="Z14" s="145"/>
    </row>
    <row r="15" spans="1:26" x14ac:dyDescent="0.25">
      <c r="A15" s="1"/>
      <c r="B15" s="1"/>
      <c r="C15" s="1"/>
      <c r="D15" s="1"/>
      <c r="E15" s="1"/>
      <c r="F15" s="158"/>
      <c r="G15" s="141"/>
      <c r="H15" s="141"/>
      <c r="I15" s="141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x14ac:dyDescent="0.25">
      <c r="A16" s="148"/>
      <c r="B16" s="148"/>
      <c r="C16" s="148"/>
      <c r="D16" s="148" t="s">
        <v>68</v>
      </c>
      <c r="E16" s="148"/>
      <c r="F16" s="162"/>
      <c r="G16" s="149"/>
      <c r="H16" s="149"/>
      <c r="I16" s="149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5"/>
      <c r="U16" s="145"/>
      <c r="V16" s="148"/>
      <c r="W16" s="145"/>
      <c r="X16" s="145"/>
      <c r="Y16" s="145"/>
      <c r="Z16" s="145"/>
    </row>
    <row r="17" spans="1:26" ht="24.95" customHeight="1" x14ac:dyDescent="0.25">
      <c r="A17" s="166"/>
      <c r="B17" s="163" t="s">
        <v>100</v>
      </c>
      <c r="C17" s="167" t="s">
        <v>101</v>
      </c>
      <c r="D17" s="163" t="s">
        <v>102</v>
      </c>
      <c r="E17" s="163" t="s">
        <v>94</v>
      </c>
      <c r="F17" s="164">
        <v>64</v>
      </c>
      <c r="G17" s="165">
        <v>0</v>
      </c>
      <c r="H17" s="165">
        <v>0</v>
      </c>
      <c r="I17" s="165">
        <f>ROUND(F17*(G17+H17),2)</f>
        <v>0</v>
      </c>
      <c r="J17" s="163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2">
        <v>1.92E-3</v>
      </c>
      <c r="Q17" s="158"/>
      <c r="R17" s="158">
        <v>1.92E-3</v>
      </c>
      <c r="S17" s="148">
        <f>ROUND(F17*(P17),3)</f>
        <v>0.123</v>
      </c>
      <c r="V17" s="162"/>
      <c r="Z17">
        <v>0</v>
      </c>
    </row>
    <row r="18" spans="1:26" ht="24.95" customHeight="1" x14ac:dyDescent="0.25">
      <c r="A18" s="166"/>
      <c r="B18" s="163" t="s">
        <v>91</v>
      </c>
      <c r="C18" s="167" t="s">
        <v>103</v>
      </c>
      <c r="D18" s="163" t="s">
        <v>104</v>
      </c>
      <c r="E18" s="163" t="s">
        <v>94</v>
      </c>
      <c r="F18" s="164">
        <v>206</v>
      </c>
      <c r="G18" s="165">
        <v>0</v>
      </c>
      <c r="H18" s="165">
        <v>0</v>
      </c>
      <c r="I18" s="165">
        <f>ROUND(F18*(G18+H18),2)</f>
        <v>0</v>
      </c>
      <c r="J18" s="163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58"/>
      <c r="Q18" s="158"/>
      <c r="R18" s="158"/>
      <c r="S18" s="148"/>
      <c r="V18" s="162"/>
      <c r="Z18">
        <v>0</v>
      </c>
    </row>
    <row r="19" spans="1:26" x14ac:dyDescent="0.25">
      <c r="A19" s="148"/>
      <c r="B19" s="148"/>
      <c r="C19" s="148"/>
      <c r="D19" s="148" t="s">
        <v>68</v>
      </c>
      <c r="E19" s="148"/>
      <c r="F19" s="162"/>
      <c r="G19" s="151">
        <f>ROUND((SUM(L16:L18))/1,2)</f>
        <v>0</v>
      </c>
      <c r="H19" s="151">
        <f>ROUND((SUM(M16:M18))/1,2)</f>
        <v>0</v>
      </c>
      <c r="I19" s="151">
        <f>ROUND((SUM(I16:I18))/1,2)</f>
        <v>0</v>
      </c>
      <c r="J19" s="148"/>
      <c r="K19" s="148"/>
      <c r="L19" s="148">
        <f>ROUND((SUM(L16:L18))/1,2)</f>
        <v>0</v>
      </c>
      <c r="M19" s="148">
        <f>ROUND((SUM(M16:M18))/1,2)</f>
        <v>0</v>
      </c>
      <c r="N19" s="148"/>
      <c r="O19" s="148"/>
      <c r="P19" s="168"/>
      <c r="Q19" s="148"/>
      <c r="R19" s="148"/>
      <c r="S19" s="168">
        <f>ROUND((SUM(S16:S18))/1,2)</f>
        <v>0.12</v>
      </c>
      <c r="T19" s="145"/>
      <c r="U19" s="145"/>
      <c r="V19" s="2">
        <f>ROUND((SUM(V16:V18))/1,2)</f>
        <v>0</v>
      </c>
      <c r="W19" s="145"/>
      <c r="X19" s="145"/>
      <c r="Y19" s="145"/>
      <c r="Z19" s="145"/>
    </row>
    <row r="20" spans="1:26" x14ac:dyDescent="0.25">
      <c r="A20" s="1"/>
      <c r="B20" s="1"/>
      <c r="C20" s="1"/>
      <c r="D20" s="1"/>
      <c r="E20" s="1"/>
      <c r="F20" s="158"/>
      <c r="G20" s="141"/>
      <c r="H20" s="141"/>
      <c r="I20" s="141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48"/>
      <c r="B21" s="148"/>
      <c r="C21" s="148"/>
      <c r="D21" s="148" t="s">
        <v>69</v>
      </c>
      <c r="E21" s="148"/>
      <c r="F21" s="162"/>
      <c r="G21" s="149"/>
      <c r="H21" s="149"/>
      <c r="I21" s="149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5"/>
      <c r="U21" s="145"/>
      <c r="V21" s="148"/>
      <c r="W21" s="145"/>
      <c r="X21" s="145"/>
      <c r="Y21" s="145"/>
      <c r="Z21" s="145"/>
    </row>
    <row r="22" spans="1:26" ht="24.95" customHeight="1" x14ac:dyDescent="0.25">
      <c r="A22" s="166"/>
      <c r="B22" s="163" t="s">
        <v>91</v>
      </c>
      <c r="C22" s="167" t="s">
        <v>105</v>
      </c>
      <c r="D22" s="163" t="s">
        <v>106</v>
      </c>
      <c r="E22" s="163" t="s">
        <v>107</v>
      </c>
      <c r="F22" s="164">
        <v>0.56265584000000002</v>
      </c>
      <c r="G22" s="165">
        <v>0</v>
      </c>
      <c r="H22" s="165">
        <v>0</v>
      </c>
      <c r="I22" s="165">
        <f>ROUND(F22*(G22+H22),2)</f>
        <v>0</v>
      </c>
      <c r="J22" s="163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58"/>
      <c r="Q22" s="158"/>
      <c r="R22" s="158"/>
      <c r="S22" s="148"/>
      <c r="V22" s="162"/>
      <c r="Z22">
        <v>0</v>
      </c>
    </row>
    <row r="23" spans="1:26" x14ac:dyDescent="0.25">
      <c r="A23" s="148"/>
      <c r="B23" s="148"/>
      <c r="C23" s="148"/>
      <c r="D23" s="148" t="s">
        <v>69</v>
      </c>
      <c r="E23" s="148"/>
      <c r="F23" s="162"/>
      <c r="G23" s="151">
        <f>ROUND((SUM(L21:L22))/1,2)</f>
        <v>0</v>
      </c>
      <c r="H23" s="151">
        <f>ROUND((SUM(M21:M22))/1,2)</f>
        <v>0</v>
      </c>
      <c r="I23" s="151">
        <f>ROUND((SUM(I21:I22))/1,2)</f>
        <v>0</v>
      </c>
      <c r="J23" s="148"/>
      <c r="K23" s="148"/>
      <c r="L23" s="148">
        <f>ROUND((SUM(L21:L22))/1,2)</f>
        <v>0</v>
      </c>
      <c r="M23" s="148">
        <f>ROUND((SUM(M21:M22))/1,2)</f>
        <v>0</v>
      </c>
      <c r="N23" s="148"/>
      <c r="O23" s="148"/>
      <c r="P23" s="168"/>
      <c r="Q23" s="148"/>
      <c r="R23" s="148"/>
      <c r="S23" s="168">
        <f>ROUND((SUM(S21:S22))/1,2)</f>
        <v>0</v>
      </c>
      <c r="T23" s="145"/>
      <c r="U23" s="145"/>
      <c r="V23" s="2">
        <f>ROUND((SUM(V21:V22))/1,2)</f>
        <v>0</v>
      </c>
      <c r="W23" s="145"/>
      <c r="X23" s="145"/>
      <c r="Y23" s="145"/>
      <c r="Z23" s="145"/>
    </row>
    <row r="24" spans="1:26" x14ac:dyDescent="0.25">
      <c r="A24" s="1"/>
      <c r="B24" s="1"/>
      <c r="C24" s="1"/>
      <c r="D24" s="1"/>
      <c r="E24" s="1"/>
      <c r="F24" s="158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48"/>
      <c r="B25" s="148"/>
      <c r="C25" s="148"/>
      <c r="D25" s="2" t="s">
        <v>66</v>
      </c>
      <c r="E25" s="148"/>
      <c r="F25" s="162"/>
      <c r="G25" s="151">
        <f>ROUND((SUM(L9:L24))/2,2)</f>
        <v>0</v>
      </c>
      <c r="H25" s="151">
        <f>ROUND((SUM(M9:M24))/2,2)</f>
        <v>0</v>
      </c>
      <c r="I25" s="151">
        <f>ROUND((SUM(I9:I24))/2,2)</f>
        <v>0</v>
      </c>
      <c r="J25" s="149"/>
      <c r="K25" s="148"/>
      <c r="L25" s="149">
        <f>ROUND((SUM(L9:L24))/2,2)</f>
        <v>0</v>
      </c>
      <c r="M25" s="149">
        <f>ROUND((SUM(M9:M24))/2,2)</f>
        <v>0</v>
      </c>
      <c r="N25" s="148"/>
      <c r="O25" s="148"/>
      <c r="P25" s="168"/>
      <c r="Q25" s="148"/>
      <c r="R25" s="148"/>
      <c r="S25" s="168">
        <f>ROUND((SUM(S9:S24))/2,2)</f>
        <v>0.56000000000000005</v>
      </c>
      <c r="T25" s="145"/>
      <c r="U25" s="145"/>
      <c r="V25" s="2">
        <f>ROUND((SUM(V9:V24))/2,2)</f>
        <v>0</v>
      </c>
    </row>
    <row r="26" spans="1:26" x14ac:dyDescent="0.25">
      <c r="A26" s="1"/>
      <c r="B26" s="1"/>
      <c r="C26" s="1"/>
      <c r="D26" s="1"/>
      <c r="E26" s="1"/>
      <c r="F26" s="158"/>
      <c r="G26" s="141"/>
      <c r="H26" s="141"/>
      <c r="I26" s="141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x14ac:dyDescent="0.25">
      <c r="A27" s="148"/>
      <c r="B27" s="148"/>
      <c r="C27" s="148"/>
      <c r="D27" s="2" t="s">
        <v>70</v>
      </c>
      <c r="E27" s="148"/>
      <c r="F27" s="162"/>
      <c r="G27" s="149"/>
      <c r="H27" s="149"/>
      <c r="I27" s="149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5"/>
      <c r="U27" s="145"/>
      <c r="V27" s="148"/>
      <c r="W27" s="145"/>
      <c r="X27" s="145"/>
      <c r="Y27" s="145"/>
      <c r="Z27" s="145"/>
    </row>
    <row r="28" spans="1:26" x14ac:dyDescent="0.25">
      <c r="A28" s="148"/>
      <c r="B28" s="148"/>
      <c r="C28" s="148"/>
      <c r="D28" s="148" t="s">
        <v>71</v>
      </c>
      <c r="E28" s="148"/>
      <c r="F28" s="162"/>
      <c r="G28" s="149"/>
      <c r="H28" s="149"/>
      <c r="I28" s="149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5"/>
      <c r="U28" s="145"/>
      <c r="V28" s="148"/>
      <c r="W28" s="145"/>
      <c r="X28" s="145"/>
      <c r="Y28" s="145"/>
      <c r="Z28" s="145"/>
    </row>
    <row r="29" spans="1:26" ht="24.95" customHeight="1" x14ac:dyDescent="0.25">
      <c r="A29" s="166"/>
      <c r="B29" s="163" t="s">
        <v>108</v>
      </c>
      <c r="C29" s="167" t="s">
        <v>109</v>
      </c>
      <c r="D29" s="163" t="s">
        <v>110</v>
      </c>
      <c r="E29" s="163" t="s">
        <v>94</v>
      </c>
      <c r="F29" s="164">
        <v>412</v>
      </c>
      <c r="G29" s="165">
        <v>0</v>
      </c>
      <c r="H29" s="165">
        <v>0</v>
      </c>
      <c r="I29" s="165">
        <f>ROUND(F29*(G29+H29),2)</f>
        <v>0</v>
      </c>
      <c r="J29" s="163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58"/>
      <c r="Q29" s="158"/>
      <c r="R29" s="158"/>
      <c r="S29" s="148"/>
      <c r="V29" s="162"/>
      <c r="Z29">
        <v>0</v>
      </c>
    </row>
    <row r="30" spans="1:26" ht="24.95" customHeight="1" x14ac:dyDescent="0.25">
      <c r="A30" s="166"/>
      <c r="B30" s="163" t="s">
        <v>108</v>
      </c>
      <c r="C30" s="167" t="s">
        <v>111</v>
      </c>
      <c r="D30" s="163" t="s">
        <v>112</v>
      </c>
      <c r="E30" s="163" t="s">
        <v>113</v>
      </c>
      <c r="F30" s="164">
        <v>206</v>
      </c>
      <c r="G30" s="165">
        <v>0</v>
      </c>
      <c r="H30" s="165">
        <v>0</v>
      </c>
      <c r="I30" s="165">
        <f>ROUND(F30*(G30+H30),2)</f>
        <v>0</v>
      </c>
      <c r="J30" s="163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62">
        <v>1.25E-3</v>
      </c>
      <c r="Q30" s="158"/>
      <c r="R30" s="158">
        <v>1.25E-3</v>
      </c>
      <c r="S30" s="148">
        <f>ROUND(F30*(P30),3)</f>
        <v>0.25800000000000001</v>
      </c>
      <c r="V30" s="162"/>
      <c r="Z30">
        <v>0</v>
      </c>
    </row>
    <row r="31" spans="1:26" ht="24.95" customHeight="1" x14ac:dyDescent="0.25">
      <c r="A31" s="166"/>
      <c r="B31" s="163" t="s">
        <v>114</v>
      </c>
      <c r="C31" s="167" t="s">
        <v>115</v>
      </c>
      <c r="D31" s="163" t="s">
        <v>116</v>
      </c>
      <c r="E31" s="163" t="s">
        <v>107</v>
      </c>
      <c r="F31" s="164">
        <v>1.917036</v>
      </c>
      <c r="G31" s="165">
        <v>0</v>
      </c>
      <c r="H31" s="165">
        <v>0</v>
      </c>
      <c r="I31" s="165">
        <f>ROUND(F31*(G31+H31),2)</f>
        <v>0</v>
      </c>
      <c r="J31" s="163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58"/>
      <c r="Q31" s="158"/>
      <c r="R31" s="158"/>
      <c r="S31" s="148"/>
      <c r="V31" s="162"/>
      <c r="Z31">
        <v>0</v>
      </c>
    </row>
    <row r="32" spans="1:26" ht="24.95" customHeight="1" x14ac:dyDescent="0.25">
      <c r="A32" s="166"/>
      <c r="B32" s="163" t="s">
        <v>117</v>
      </c>
      <c r="C32" s="167" t="s">
        <v>118</v>
      </c>
      <c r="D32" s="163" t="s">
        <v>119</v>
      </c>
      <c r="E32" s="163" t="s">
        <v>94</v>
      </c>
      <c r="F32" s="164">
        <v>226.60000000000002</v>
      </c>
      <c r="G32" s="165">
        <v>0</v>
      </c>
      <c r="H32" s="165">
        <v>0</v>
      </c>
      <c r="I32" s="165">
        <f>ROUND(F32*(G32+H32),2)</f>
        <v>0</v>
      </c>
      <c r="J32" s="163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62">
        <v>3.2000000000000003E-4</v>
      </c>
      <c r="Q32" s="158"/>
      <c r="R32" s="158">
        <v>3.2000000000000003E-4</v>
      </c>
      <c r="S32" s="148">
        <f>ROUND(F32*(P32),3)</f>
        <v>7.2999999999999995E-2</v>
      </c>
      <c r="V32" s="162"/>
      <c r="Z32">
        <v>0</v>
      </c>
    </row>
    <row r="33" spans="1:26" ht="24.95" customHeight="1" x14ac:dyDescent="0.25">
      <c r="A33" s="166"/>
      <c r="B33" s="163" t="s">
        <v>117</v>
      </c>
      <c r="C33" s="167" t="s">
        <v>120</v>
      </c>
      <c r="D33" s="163" t="s">
        <v>121</v>
      </c>
      <c r="E33" s="163" t="s">
        <v>94</v>
      </c>
      <c r="F33" s="164">
        <v>440.84000000000003</v>
      </c>
      <c r="G33" s="165">
        <v>0</v>
      </c>
      <c r="H33" s="165">
        <v>0</v>
      </c>
      <c r="I33" s="165">
        <f>ROUND(F33*(G33+H33),2)</f>
        <v>0</v>
      </c>
      <c r="J33" s="163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2">
        <v>3.5999999999999999E-3</v>
      </c>
      <c r="Q33" s="158"/>
      <c r="R33" s="158">
        <v>3.5999999999999999E-3</v>
      </c>
      <c r="S33" s="148">
        <f>ROUND(F33*(P33),3)</f>
        <v>1.587</v>
      </c>
      <c r="V33" s="162"/>
      <c r="Z33">
        <v>0</v>
      </c>
    </row>
    <row r="34" spans="1:26" x14ac:dyDescent="0.25">
      <c r="A34" s="148"/>
      <c r="B34" s="148"/>
      <c r="C34" s="148"/>
      <c r="D34" s="148" t="s">
        <v>71</v>
      </c>
      <c r="E34" s="148"/>
      <c r="F34" s="162"/>
      <c r="G34" s="151">
        <f>ROUND((SUM(L28:L33))/1,2)</f>
        <v>0</v>
      </c>
      <c r="H34" s="151">
        <f>ROUND((SUM(M28:M33))/1,2)</f>
        <v>0</v>
      </c>
      <c r="I34" s="151">
        <f>ROUND((SUM(I28:I33))/1,2)</f>
        <v>0</v>
      </c>
      <c r="J34" s="148"/>
      <c r="K34" s="148"/>
      <c r="L34" s="148">
        <f>ROUND((SUM(L28:L33))/1,2)</f>
        <v>0</v>
      </c>
      <c r="M34" s="148">
        <f>ROUND((SUM(M28:M33))/1,2)</f>
        <v>0</v>
      </c>
      <c r="N34" s="148"/>
      <c r="O34" s="148"/>
      <c r="P34" s="168"/>
      <c r="Q34" s="148"/>
      <c r="R34" s="148"/>
      <c r="S34" s="168">
        <f>ROUND((SUM(S28:S33))/1,2)</f>
        <v>1.92</v>
      </c>
      <c r="T34" s="145"/>
      <c r="U34" s="145"/>
      <c r="V34" s="2">
        <f>ROUND((SUM(V28:V33))/1,2)</f>
        <v>0</v>
      </c>
      <c r="W34" s="145"/>
      <c r="X34" s="145"/>
      <c r="Y34" s="145"/>
      <c r="Z34" s="145"/>
    </row>
    <row r="35" spans="1:26" x14ac:dyDescent="0.25">
      <c r="A35" s="1"/>
      <c r="B35" s="1"/>
      <c r="C35" s="1"/>
      <c r="D35" s="1"/>
      <c r="E35" s="1"/>
      <c r="F35" s="158"/>
      <c r="G35" s="141"/>
      <c r="H35" s="141"/>
      <c r="I35" s="141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x14ac:dyDescent="0.25">
      <c r="A36" s="148"/>
      <c r="B36" s="148"/>
      <c r="C36" s="148"/>
      <c r="D36" s="148" t="s">
        <v>72</v>
      </c>
      <c r="E36" s="148"/>
      <c r="F36" s="162"/>
      <c r="G36" s="149"/>
      <c r="H36" s="149"/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5"/>
      <c r="U36" s="145"/>
      <c r="V36" s="148"/>
      <c r="W36" s="145"/>
      <c r="X36" s="145"/>
      <c r="Y36" s="145"/>
      <c r="Z36" s="145"/>
    </row>
    <row r="37" spans="1:26" ht="24.95" customHeight="1" x14ac:dyDescent="0.25">
      <c r="A37" s="166"/>
      <c r="B37" s="163" t="s">
        <v>122</v>
      </c>
      <c r="C37" s="167" t="s">
        <v>123</v>
      </c>
      <c r="D37" s="163" t="s">
        <v>124</v>
      </c>
      <c r="E37" s="163" t="s">
        <v>94</v>
      </c>
      <c r="F37" s="164">
        <v>64</v>
      </c>
      <c r="G37" s="165">
        <v>0</v>
      </c>
      <c r="H37" s="165">
        <v>0</v>
      </c>
      <c r="I37" s="165">
        <f>ROUND(F37*(G37+H37),2)</f>
        <v>0</v>
      </c>
      <c r="J37" s="163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62">
        <v>1.04623375E-2</v>
      </c>
      <c r="Q37" s="158"/>
      <c r="R37" s="158">
        <v>1.04623375E-2</v>
      </c>
      <c r="S37" s="148">
        <f>ROUND(F37*(P37),3)</f>
        <v>0.67</v>
      </c>
      <c r="V37" s="162"/>
      <c r="Z37">
        <v>0</v>
      </c>
    </row>
    <row r="38" spans="1:26" ht="24.95" customHeight="1" x14ac:dyDescent="0.25">
      <c r="A38" s="166"/>
      <c r="B38" s="163" t="s">
        <v>122</v>
      </c>
      <c r="C38" s="167" t="s">
        <v>125</v>
      </c>
      <c r="D38" s="163" t="s">
        <v>126</v>
      </c>
      <c r="E38" s="163" t="s">
        <v>107</v>
      </c>
      <c r="F38" s="164">
        <v>0.66958960000000001</v>
      </c>
      <c r="G38" s="165">
        <v>0</v>
      </c>
      <c r="H38" s="165">
        <v>0</v>
      </c>
      <c r="I38" s="165">
        <f>ROUND(F38*(G38+H38),2)</f>
        <v>0</v>
      </c>
      <c r="J38" s="163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58"/>
      <c r="Q38" s="158"/>
      <c r="R38" s="158"/>
      <c r="S38" s="148"/>
      <c r="V38" s="162"/>
      <c r="Z38">
        <v>0</v>
      </c>
    </row>
    <row r="39" spans="1:26" x14ac:dyDescent="0.25">
      <c r="A39" s="148"/>
      <c r="B39" s="148"/>
      <c r="C39" s="148"/>
      <c r="D39" s="148" t="s">
        <v>72</v>
      </c>
      <c r="E39" s="148"/>
      <c r="F39" s="162"/>
      <c r="G39" s="151">
        <f>ROUND((SUM(L36:L38))/1,2)</f>
        <v>0</v>
      </c>
      <c r="H39" s="151">
        <f>ROUND((SUM(M36:M38))/1,2)</f>
        <v>0</v>
      </c>
      <c r="I39" s="151">
        <f>ROUND((SUM(I36:I38))/1,2)</f>
        <v>0</v>
      </c>
      <c r="J39" s="148"/>
      <c r="K39" s="148"/>
      <c r="L39" s="148">
        <f>ROUND((SUM(L36:L38))/1,2)</f>
        <v>0</v>
      </c>
      <c r="M39" s="148">
        <f>ROUND((SUM(M36:M38))/1,2)</f>
        <v>0</v>
      </c>
      <c r="N39" s="148"/>
      <c r="O39" s="148"/>
      <c r="P39" s="168"/>
      <c r="Q39" s="148"/>
      <c r="R39" s="148"/>
      <c r="S39" s="168">
        <f>ROUND((SUM(S36:S38))/1,2)</f>
        <v>0.67</v>
      </c>
      <c r="T39" s="145"/>
      <c r="U39" s="145"/>
      <c r="V39" s="2">
        <f>ROUND((SUM(V36:V38))/1,2)</f>
        <v>0</v>
      </c>
      <c r="W39" s="145"/>
      <c r="X39" s="145"/>
      <c r="Y39" s="145"/>
      <c r="Z39" s="145"/>
    </row>
    <row r="40" spans="1:26" x14ac:dyDescent="0.25">
      <c r="A40" s="1"/>
      <c r="B40" s="1"/>
      <c r="C40" s="1"/>
      <c r="D40" s="1"/>
      <c r="E40" s="1"/>
      <c r="F40" s="158"/>
      <c r="G40" s="141"/>
      <c r="H40" s="141"/>
      <c r="I40" s="141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x14ac:dyDescent="0.25">
      <c r="A41" s="148"/>
      <c r="B41" s="148"/>
      <c r="C41" s="148"/>
      <c r="D41" s="148" t="s">
        <v>73</v>
      </c>
      <c r="E41" s="148"/>
      <c r="F41" s="162"/>
      <c r="G41" s="149"/>
      <c r="H41" s="149"/>
      <c r="I41" s="149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5"/>
      <c r="U41" s="145"/>
      <c r="V41" s="148"/>
      <c r="W41" s="145"/>
      <c r="X41" s="145"/>
      <c r="Y41" s="145"/>
      <c r="Z41" s="145"/>
    </row>
    <row r="42" spans="1:26" ht="24.95" customHeight="1" x14ac:dyDescent="0.25">
      <c r="A42" s="166"/>
      <c r="B42" s="163" t="s">
        <v>127</v>
      </c>
      <c r="C42" s="167" t="s">
        <v>128</v>
      </c>
      <c r="D42" s="163" t="s">
        <v>129</v>
      </c>
      <c r="E42" s="163" t="s">
        <v>94</v>
      </c>
      <c r="F42" s="164">
        <v>108.57</v>
      </c>
      <c r="G42" s="165">
        <v>0</v>
      </c>
      <c r="H42" s="165">
        <v>0</v>
      </c>
      <c r="I42" s="165">
        <f>ROUND(F42*(G42+H42),2)</f>
        <v>0</v>
      </c>
      <c r="J42" s="163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62">
        <v>1E-4</v>
      </c>
      <c r="Q42" s="158"/>
      <c r="R42" s="158">
        <v>1E-4</v>
      </c>
      <c r="S42" s="148">
        <f>ROUND(F42*(P42),3)</f>
        <v>1.0999999999999999E-2</v>
      </c>
      <c r="V42" s="162"/>
      <c r="Z42">
        <v>0</v>
      </c>
    </row>
    <row r="43" spans="1:26" ht="24.95" customHeight="1" x14ac:dyDescent="0.25">
      <c r="A43" s="166"/>
      <c r="B43" s="163" t="s">
        <v>127</v>
      </c>
      <c r="C43" s="167" t="s">
        <v>130</v>
      </c>
      <c r="D43" s="163" t="s">
        <v>131</v>
      </c>
      <c r="E43" s="163" t="s">
        <v>94</v>
      </c>
      <c r="F43" s="164">
        <v>108.57</v>
      </c>
      <c r="G43" s="165">
        <v>0</v>
      </c>
      <c r="H43" s="165">
        <v>0</v>
      </c>
      <c r="I43" s="165">
        <f>ROUND(F43*(G43+H43),2)</f>
        <v>0</v>
      </c>
      <c r="J43" s="163">
        <f>ROUND(F43*(N43),2)</f>
        <v>0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0</v>
      </c>
      <c r="O43" s="1"/>
      <c r="P43" s="162">
        <v>3.3E-4</v>
      </c>
      <c r="Q43" s="158"/>
      <c r="R43" s="158">
        <v>3.3E-4</v>
      </c>
      <c r="S43" s="148">
        <f>ROUND(F43*(P43),3)</f>
        <v>3.5999999999999997E-2</v>
      </c>
      <c r="V43" s="162"/>
      <c r="Z43">
        <v>0</v>
      </c>
    </row>
    <row r="44" spans="1:26" x14ac:dyDescent="0.25">
      <c r="A44" s="148"/>
      <c r="B44" s="148"/>
      <c r="C44" s="148"/>
      <c r="D44" s="148" t="s">
        <v>73</v>
      </c>
      <c r="E44" s="148"/>
      <c r="F44" s="162"/>
      <c r="G44" s="151">
        <f>ROUND((SUM(L41:L43))/1,2)</f>
        <v>0</v>
      </c>
      <c r="H44" s="151">
        <f>ROUND((SUM(M41:M43))/1,2)</f>
        <v>0</v>
      </c>
      <c r="I44" s="151">
        <f>ROUND((SUM(I41:I43))/1,2)</f>
        <v>0</v>
      </c>
      <c r="J44" s="148"/>
      <c r="K44" s="148"/>
      <c r="L44" s="148">
        <f>ROUND((SUM(L41:L43))/1,2)</f>
        <v>0</v>
      </c>
      <c r="M44" s="148">
        <f>ROUND((SUM(M41:M43))/1,2)</f>
        <v>0</v>
      </c>
      <c r="N44" s="148"/>
      <c r="O44" s="148"/>
      <c r="P44" s="168"/>
      <c r="Q44" s="148"/>
      <c r="R44" s="148"/>
      <c r="S44" s="168">
        <f>ROUND((SUM(S41:S43))/1,2)</f>
        <v>0.05</v>
      </c>
      <c r="T44" s="145"/>
      <c r="U44" s="145"/>
      <c r="V44" s="2">
        <f>ROUND((SUM(V41:V43))/1,2)</f>
        <v>0</v>
      </c>
      <c r="W44" s="145"/>
      <c r="X44" s="145"/>
      <c r="Y44" s="145"/>
      <c r="Z44" s="145"/>
    </row>
    <row r="45" spans="1:26" x14ac:dyDescent="0.25">
      <c r="A45" s="1"/>
      <c r="B45" s="1"/>
      <c r="C45" s="1"/>
      <c r="D45" s="1"/>
      <c r="E45" s="1"/>
      <c r="F45" s="158"/>
      <c r="G45" s="141"/>
      <c r="H45" s="141"/>
      <c r="I45" s="141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x14ac:dyDescent="0.25">
      <c r="A46" s="148"/>
      <c r="B46" s="148"/>
      <c r="C46" s="148"/>
      <c r="D46" s="2" t="s">
        <v>70</v>
      </c>
      <c r="E46" s="148"/>
      <c r="F46" s="162"/>
      <c r="G46" s="151">
        <f>ROUND((SUM(L27:L45))/2,2)</f>
        <v>0</v>
      </c>
      <c r="H46" s="151">
        <f>ROUND((SUM(M27:M45))/2,2)</f>
        <v>0</v>
      </c>
      <c r="I46" s="151">
        <f>ROUND((SUM(I27:I45))/2,2)</f>
        <v>0</v>
      </c>
      <c r="J46" s="149"/>
      <c r="K46" s="148"/>
      <c r="L46" s="149">
        <f>ROUND((SUM(L27:L45))/2,2)</f>
        <v>0</v>
      </c>
      <c r="M46" s="149">
        <f>ROUND((SUM(M27:M45))/2,2)</f>
        <v>0</v>
      </c>
      <c r="N46" s="148"/>
      <c r="O46" s="148"/>
      <c r="P46" s="168"/>
      <c r="Q46" s="148"/>
      <c r="R46" s="148"/>
      <c r="S46" s="168">
        <f>ROUND((SUM(S27:S45))/2,2)</f>
        <v>2.64</v>
      </c>
      <c r="T46" s="145"/>
      <c r="U46" s="145"/>
      <c r="V46" s="2">
        <f>ROUND((SUM(V27:V45))/2,2)</f>
        <v>0</v>
      </c>
    </row>
    <row r="47" spans="1:26" x14ac:dyDescent="0.25">
      <c r="A47" s="1"/>
      <c r="B47" s="1"/>
      <c r="C47" s="1"/>
      <c r="D47" s="1"/>
      <c r="E47" s="1"/>
      <c r="F47" s="158"/>
      <c r="G47" s="141"/>
      <c r="H47" s="141"/>
      <c r="I47" s="141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x14ac:dyDescent="0.25">
      <c r="A48" s="148"/>
      <c r="B48" s="148"/>
      <c r="C48" s="148"/>
      <c r="D48" s="2" t="s">
        <v>74</v>
      </c>
      <c r="E48" s="148"/>
      <c r="F48" s="162"/>
      <c r="G48" s="149"/>
      <c r="H48" s="149"/>
      <c r="I48" s="149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5"/>
      <c r="U48" s="145"/>
      <c r="V48" s="148"/>
      <c r="W48" s="145"/>
      <c r="X48" s="145"/>
      <c r="Y48" s="145"/>
      <c r="Z48" s="145"/>
    </row>
    <row r="49" spans="1:26" x14ac:dyDescent="0.25">
      <c r="A49" s="148"/>
      <c r="B49" s="148"/>
      <c r="C49" s="148"/>
      <c r="D49" s="148" t="s">
        <v>75</v>
      </c>
      <c r="E49" s="148"/>
      <c r="F49" s="162"/>
      <c r="G49" s="149"/>
      <c r="H49" s="149"/>
      <c r="I49" s="149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5"/>
      <c r="U49" s="145"/>
      <c r="V49" s="148"/>
      <c r="W49" s="145"/>
      <c r="X49" s="145"/>
      <c r="Y49" s="145"/>
      <c r="Z49" s="145"/>
    </row>
    <row r="50" spans="1:26" ht="24.95" customHeight="1" x14ac:dyDescent="0.25">
      <c r="A50" s="166"/>
      <c r="B50" s="163" t="s">
        <v>132</v>
      </c>
      <c r="C50" s="167" t="s">
        <v>133</v>
      </c>
      <c r="D50" s="163" t="s">
        <v>134</v>
      </c>
      <c r="E50" s="163" t="s">
        <v>135</v>
      </c>
      <c r="F50" s="164">
        <v>8</v>
      </c>
      <c r="G50" s="165">
        <v>0</v>
      </c>
      <c r="H50" s="165">
        <v>0</v>
      </c>
      <c r="I50" s="165">
        <f>ROUND(F50*(G50+H50),2)</f>
        <v>0</v>
      </c>
      <c r="J50" s="163">
        <f>ROUND(F50*(N50),2)</f>
        <v>0</v>
      </c>
      <c r="K50" s="1">
        <f>ROUND(F50*(O50),2)</f>
        <v>0</v>
      </c>
      <c r="L50" s="1">
        <f>ROUND(F50*(G50),2)</f>
        <v>0</v>
      </c>
      <c r="M50" s="1">
        <f>ROUND(F50*(H50),2)</f>
        <v>0</v>
      </c>
      <c r="N50" s="1">
        <v>0</v>
      </c>
      <c r="O50" s="1"/>
      <c r="P50" s="158"/>
      <c r="Q50" s="158"/>
      <c r="R50" s="158"/>
      <c r="S50" s="148"/>
      <c r="V50" s="162"/>
      <c r="Z50">
        <v>0</v>
      </c>
    </row>
    <row r="51" spans="1:26" ht="24.95" customHeight="1" x14ac:dyDescent="0.25">
      <c r="A51" s="166"/>
      <c r="B51" s="163" t="s">
        <v>132</v>
      </c>
      <c r="C51" s="167" t="s">
        <v>136</v>
      </c>
      <c r="D51" s="163" t="s">
        <v>137</v>
      </c>
      <c r="E51" s="163" t="s">
        <v>138</v>
      </c>
      <c r="F51" s="164">
        <v>50</v>
      </c>
      <c r="G51" s="165">
        <v>0</v>
      </c>
      <c r="H51" s="165">
        <v>0</v>
      </c>
      <c r="I51" s="165">
        <f>ROUND(F51*(G51+H51),2)</f>
        <v>0</v>
      </c>
      <c r="J51" s="163">
        <f>ROUND(F51*(N51),2)</f>
        <v>0</v>
      </c>
      <c r="K51" s="1">
        <f>ROUND(F51*(O51),2)</f>
        <v>0</v>
      </c>
      <c r="L51" s="1">
        <f>ROUND(F51*(G51),2)</f>
        <v>0</v>
      </c>
      <c r="M51" s="1">
        <f>ROUND(F51*(H51),2)</f>
        <v>0</v>
      </c>
      <c r="N51" s="1">
        <v>0</v>
      </c>
      <c r="O51" s="1"/>
      <c r="P51" s="158"/>
      <c r="Q51" s="158"/>
      <c r="R51" s="158"/>
      <c r="S51" s="148"/>
      <c r="V51" s="162"/>
      <c r="Z51">
        <v>0</v>
      </c>
    </row>
    <row r="52" spans="1:26" ht="24.95" customHeight="1" x14ac:dyDescent="0.25">
      <c r="A52" s="166"/>
      <c r="B52" s="163" t="s">
        <v>132</v>
      </c>
      <c r="C52" s="167" t="s">
        <v>139</v>
      </c>
      <c r="D52" s="163" t="s">
        <v>140</v>
      </c>
      <c r="E52" s="163" t="s">
        <v>141</v>
      </c>
      <c r="F52" s="164">
        <v>4</v>
      </c>
      <c r="G52" s="165">
        <v>0</v>
      </c>
      <c r="H52" s="165">
        <v>0</v>
      </c>
      <c r="I52" s="165">
        <f>ROUND(F52*(G52+H52),2)</f>
        <v>0</v>
      </c>
      <c r="J52" s="163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58"/>
      <c r="Q52" s="158"/>
      <c r="R52" s="158"/>
      <c r="S52" s="148"/>
      <c r="V52" s="162"/>
      <c r="Z52">
        <v>0</v>
      </c>
    </row>
    <row r="53" spans="1:26" ht="24.95" customHeight="1" x14ac:dyDescent="0.25">
      <c r="A53" s="166"/>
      <c r="B53" s="163" t="s">
        <v>142</v>
      </c>
      <c r="C53" s="167" t="s">
        <v>143</v>
      </c>
      <c r="D53" s="163" t="s">
        <v>144</v>
      </c>
      <c r="E53" s="163" t="s">
        <v>138</v>
      </c>
      <c r="F53" s="164">
        <v>50</v>
      </c>
      <c r="G53" s="165">
        <v>0</v>
      </c>
      <c r="H53" s="165">
        <v>0</v>
      </c>
      <c r="I53" s="165">
        <f>ROUND(F53*(G53+H53),2)</f>
        <v>0</v>
      </c>
      <c r="J53" s="163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58"/>
      <c r="Q53" s="158"/>
      <c r="R53" s="158"/>
      <c r="S53" s="148"/>
      <c r="V53" s="162"/>
      <c r="Z53">
        <v>0</v>
      </c>
    </row>
    <row r="54" spans="1:26" ht="24.95" customHeight="1" x14ac:dyDescent="0.25">
      <c r="A54" s="166"/>
      <c r="B54" s="163" t="s">
        <v>142</v>
      </c>
      <c r="C54" s="167" t="s">
        <v>145</v>
      </c>
      <c r="D54" s="163" t="s">
        <v>146</v>
      </c>
      <c r="E54" s="163" t="s">
        <v>135</v>
      </c>
      <c r="F54" s="164">
        <v>8</v>
      </c>
      <c r="G54" s="165">
        <v>0</v>
      </c>
      <c r="H54" s="165">
        <v>0</v>
      </c>
      <c r="I54" s="165">
        <f>ROUND(F54*(G54+H54),2)</f>
        <v>0</v>
      </c>
      <c r="J54" s="163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58"/>
      <c r="Q54" s="158"/>
      <c r="R54" s="158"/>
      <c r="S54" s="148"/>
      <c r="V54" s="162"/>
      <c r="Z54">
        <v>0</v>
      </c>
    </row>
    <row r="55" spans="1:26" x14ac:dyDescent="0.25">
      <c r="A55" s="148"/>
      <c r="B55" s="148"/>
      <c r="C55" s="148"/>
      <c r="D55" s="148" t="s">
        <v>75</v>
      </c>
      <c r="E55" s="148"/>
      <c r="F55" s="162"/>
      <c r="G55" s="151">
        <f>ROUND((SUM(L49:L54))/1,2)</f>
        <v>0</v>
      </c>
      <c r="H55" s="151">
        <f>ROUND((SUM(M49:M54))/1,2)</f>
        <v>0</v>
      </c>
      <c r="I55" s="151">
        <f>ROUND((SUM(I49:I54))/1,2)</f>
        <v>0</v>
      </c>
      <c r="J55" s="148"/>
      <c r="K55" s="148"/>
      <c r="L55" s="148">
        <f>ROUND((SUM(L49:L54))/1,2)</f>
        <v>0</v>
      </c>
      <c r="M55" s="148">
        <f>ROUND((SUM(M49:M54))/1,2)</f>
        <v>0</v>
      </c>
      <c r="N55" s="148"/>
      <c r="O55" s="148"/>
      <c r="P55" s="168"/>
      <c r="Q55" s="1"/>
      <c r="R55" s="1"/>
      <c r="S55" s="168">
        <f>ROUND((SUM(S49:S54))/1,2)</f>
        <v>0</v>
      </c>
      <c r="T55" s="169"/>
      <c r="U55" s="169"/>
      <c r="V55" s="2">
        <f>ROUND((SUM(V49:V54))/1,2)</f>
        <v>0</v>
      </c>
    </row>
    <row r="56" spans="1:26" x14ac:dyDescent="0.25">
      <c r="A56" s="1"/>
      <c r="B56" s="1"/>
      <c r="C56" s="1"/>
      <c r="D56" s="1"/>
      <c r="E56" s="1"/>
      <c r="F56" s="158"/>
      <c r="G56" s="141"/>
      <c r="H56" s="141"/>
      <c r="I56" s="141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48"/>
      <c r="B57" s="148"/>
      <c r="C57" s="148"/>
      <c r="D57" s="2" t="s">
        <v>74</v>
      </c>
      <c r="E57" s="148"/>
      <c r="F57" s="162"/>
      <c r="G57" s="151">
        <f>ROUND((SUM(L48:L56))/2,2)</f>
        <v>0</v>
      </c>
      <c r="H57" s="151">
        <f>ROUND((SUM(M48:M56))/2,2)</f>
        <v>0</v>
      </c>
      <c r="I57" s="151">
        <f>ROUND((SUM(I48:I56))/2,2)</f>
        <v>0</v>
      </c>
      <c r="J57" s="148"/>
      <c r="K57" s="148"/>
      <c r="L57" s="148">
        <f>ROUND((SUM(L48:L56))/2,2)</f>
        <v>0</v>
      </c>
      <c r="M57" s="148">
        <f>ROUND((SUM(M48:M56))/2,2)</f>
        <v>0</v>
      </c>
      <c r="N57" s="148"/>
      <c r="O57" s="148"/>
      <c r="P57" s="168"/>
      <c r="Q57" s="1"/>
      <c r="R57" s="1"/>
      <c r="S57" s="168">
        <f>ROUND((SUM(S48:S56))/2,2)</f>
        <v>0</v>
      </c>
      <c r="V57" s="2">
        <f>ROUND((SUM(V48:V56))/2,2)</f>
        <v>0</v>
      </c>
    </row>
    <row r="58" spans="1:26" x14ac:dyDescent="0.25">
      <c r="A58" s="170"/>
      <c r="B58" s="170"/>
      <c r="C58" s="170"/>
      <c r="D58" s="170" t="s">
        <v>76</v>
      </c>
      <c r="E58" s="170"/>
      <c r="F58" s="171"/>
      <c r="G58" s="172">
        <f>ROUND((SUM(L9:L57))/3,2)</f>
        <v>0</v>
      </c>
      <c r="H58" s="172">
        <f>ROUND((SUM(M9:M57))/3,2)</f>
        <v>0</v>
      </c>
      <c r="I58" s="172">
        <f>ROUND((SUM(I9:I57))/3,2)</f>
        <v>0</v>
      </c>
      <c r="J58" s="170"/>
      <c r="K58" s="170">
        <f>ROUND((SUM(K9:K57))/3,2)</f>
        <v>0</v>
      </c>
      <c r="L58" s="170">
        <f>ROUND((SUM(L9:L57))/3,2)</f>
        <v>0</v>
      </c>
      <c r="M58" s="170">
        <f>ROUND((SUM(M9:M57))/3,2)</f>
        <v>0</v>
      </c>
      <c r="N58" s="170"/>
      <c r="O58" s="170"/>
      <c r="P58" s="171"/>
      <c r="Q58" s="170"/>
      <c r="R58" s="170"/>
      <c r="S58" s="171">
        <f>ROUND((SUM(S9:S57))/3,2)</f>
        <v>3.2</v>
      </c>
      <c r="T58" s="173"/>
      <c r="U58" s="173"/>
      <c r="V58" s="170">
        <f>ROUND((SUM(V9:V57))/3,2)</f>
        <v>0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BUDOVY MATERSKEJ ŠKOLY  HAVAJ okr. Stropkov / STAVEBNÉ ÚPRAVY BUDOVY MŠ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4557</vt:lpstr>
      <vt:lpstr>Rekap 4557</vt:lpstr>
      <vt:lpstr>SO 4557</vt:lpstr>
      <vt:lpstr>'Rekap 4557'!Názvy_tlače</vt:lpstr>
      <vt:lpstr>'SO 4557'!Názvy_tlače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2020-11-25T13:38:29Z</dcterms:created>
  <dcterms:modified xsi:type="dcterms:W3CDTF">2020-11-25T13:42:56Z</dcterms:modified>
</cp:coreProperties>
</file>